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B163" i="12" l="1"/>
  <c r="B162" i="12"/>
  <c r="B161" i="12"/>
  <c r="B160" i="12"/>
  <c r="B159" i="12"/>
  <c r="B158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L102" i="12"/>
  <c r="K102" i="12"/>
  <c r="J102" i="12"/>
  <c r="I102" i="12"/>
  <c r="H102" i="12"/>
  <c r="G102" i="12"/>
  <c r="F102" i="12"/>
  <c r="E102" i="12"/>
  <c r="D102" i="12"/>
  <c r="C102" i="12"/>
  <c r="L101" i="12"/>
  <c r="K101" i="12"/>
  <c r="J101" i="12"/>
  <c r="I101" i="12"/>
  <c r="H101" i="12"/>
  <c r="G101" i="12"/>
  <c r="F101" i="12"/>
  <c r="E101" i="12"/>
  <c r="D101" i="12"/>
  <c r="C101" i="12"/>
  <c r="L100" i="12"/>
  <c r="K100" i="12"/>
  <c r="J100" i="12"/>
  <c r="I100" i="12"/>
  <c r="H100" i="12"/>
  <c r="G100" i="12"/>
  <c r="F100" i="12"/>
  <c r="E100" i="12"/>
  <c r="D100" i="12"/>
  <c r="C100" i="12"/>
  <c r="B100" i="12"/>
  <c r="L99" i="12"/>
  <c r="K99" i="12"/>
  <c r="J99" i="12"/>
  <c r="I99" i="12"/>
  <c r="H99" i="12"/>
  <c r="G99" i="12"/>
  <c r="F99" i="12"/>
  <c r="E99" i="12"/>
  <c r="D99" i="12"/>
  <c r="C99" i="12"/>
  <c r="L98" i="12"/>
  <c r="K98" i="12"/>
  <c r="J98" i="12"/>
  <c r="I98" i="12"/>
  <c r="H98" i="12"/>
  <c r="G98" i="12"/>
  <c r="F98" i="12"/>
  <c r="E98" i="12"/>
  <c r="D98" i="12"/>
  <c r="C98" i="12"/>
  <c r="B98" i="12"/>
  <c r="L97" i="12"/>
  <c r="K97" i="12"/>
  <c r="J97" i="12"/>
  <c r="I97" i="12"/>
  <c r="H97" i="12"/>
  <c r="G97" i="12"/>
  <c r="F97" i="12"/>
  <c r="E97" i="12"/>
  <c r="D97" i="12"/>
  <c r="C97" i="12"/>
  <c r="B97" i="12"/>
  <c r="L96" i="12"/>
  <c r="K96" i="12"/>
  <c r="J96" i="12"/>
  <c r="I96" i="12"/>
  <c r="H96" i="12"/>
  <c r="G96" i="12"/>
  <c r="F96" i="12"/>
  <c r="E96" i="12"/>
  <c r="D96" i="12"/>
  <c r="C96" i="12"/>
  <c r="B96" i="12"/>
  <c r="L95" i="12"/>
  <c r="K95" i="12"/>
  <c r="J95" i="12"/>
  <c r="I95" i="12"/>
  <c r="H95" i="12"/>
  <c r="G95" i="12"/>
  <c r="F95" i="12"/>
  <c r="E95" i="12"/>
  <c r="D95" i="12"/>
  <c r="C95" i="12"/>
  <c r="B95" i="12"/>
  <c r="L94" i="12"/>
  <c r="K94" i="12"/>
  <c r="J94" i="12"/>
  <c r="I94" i="12"/>
  <c r="H94" i="12"/>
  <c r="G94" i="12"/>
  <c r="F94" i="12"/>
  <c r="E94" i="12"/>
  <c r="D94" i="12"/>
  <c r="C94" i="12"/>
  <c r="L93" i="12"/>
  <c r="K93" i="12"/>
  <c r="J93" i="12"/>
  <c r="I93" i="12"/>
  <c r="H93" i="12"/>
  <c r="G93" i="12"/>
  <c r="F93" i="12"/>
  <c r="E93" i="12"/>
  <c r="D93" i="12"/>
  <c r="C93" i="12"/>
  <c r="L92" i="12"/>
  <c r="K92" i="12"/>
  <c r="J92" i="12"/>
  <c r="I92" i="12"/>
  <c r="H92" i="12"/>
  <c r="G92" i="12"/>
  <c r="F92" i="12"/>
  <c r="E92" i="12"/>
  <c r="D92" i="12"/>
  <c r="C92" i="12"/>
  <c r="B92" i="12"/>
  <c r="L91" i="12"/>
  <c r="K91" i="12"/>
  <c r="J91" i="12"/>
  <c r="I91" i="12"/>
  <c r="H91" i="12"/>
  <c r="G91" i="12"/>
  <c r="F91" i="12"/>
  <c r="E91" i="12"/>
  <c r="D91" i="12"/>
  <c r="C91" i="12"/>
  <c r="B91" i="12"/>
  <c r="L90" i="12"/>
  <c r="K90" i="12"/>
  <c r="J90" i="12"/>
  <c r="I90" i="12"/>
  <c r="H90" i="12"/>
  <c r="G90" i="12"/>
  <c r="F90" i="12"/>
  <c r="E90" i="12"/>
  <c r="D90" i="12"/>
  <c r="C90" i="12"/>
  <c r="B90" i="12"/>
  <c r="L89" i="12"/>
  <c r="K89" i="12"/>
  <c r="J89" i="12"/>
  <c r="I89" i="12"/>
  <c r="H89" i="12"/>
  <c r="G89" i="12"/>
  <c r="F89" i="12"/>
  <c r="E89" i="12"/>
  <c r="D89" i="12"/>
  <c r="C89" i="12"/>
  <c r="B89" i="12"/>
  <c r="L88" i="12"/>
  <c r="K88" i="12"/>
  <c r="J88" i="12"/>
  <c r="I88" i="12"/>
  <c r="H88" i="12"/>
  <c r="G88" i="12"/>
  <c r="F88" i="12"/>
  <c r="E88" i="12"/>
  <c r="D88" i="12"/>
  <c r="C88" i="12"/>
  <c r="B88" i="12"/>
  <c r="L87" i="12"/>
  <c r="K87" i="12"/>
  <c r="J87" i="12"/>
  <c r="I87" i="12"/>
  <c r="H87" i="12"/>
  <c r="G87" i="12"/>
  <c r="F87" i="12"/>
  <c r="E87" i="12"/>
  <c r="D87" i="12"/>
  <c r="C87" i="12"/>
  <c r="B87" i="12"/>
  <c r="L86" i="12"/>
  <c r="K86" i="12"/>
  <c r="J86" i="12"/>
  <c r="I86" i="12"/>
  <c r="H86" i="12"/>
  <c r="G86" i="12"/>
  <c r="F86" i="12"/>
  <c r="E86" i="12"/>
  <c r="D86" i="12"/>
  <c r="C86" i="12"/>
  <c r="B86" i="12"/>
  <c r="L85" i="12"/>
  <c r="K85" i="12"/>
  <c r="J85" i="12"/>
  <c r="I85" i="12"/>
  <c r="H85" i="12"/>
  <c r="G85" i="12"/>
  <c r="F85" i="12"/>
  <c r="E85" i="12"/>
  <c r="D85" i="12"/>
  <c r="C85" i="12"/>
  <c r="B85" i="12"/>
  <c r="L84" i="12"/>
  <c r="K84" i="12"/>
  <c r="J84" i="12"/>
  <c r="I84" i="12"/>
  <c r="H84" i="12"/>
  <c r="G84" i="12"/>
  <c r="F84" i="12"/>
  <c r="E84" i="12"/>
  <c r="D84" i="12"/>
  <c r="C84" i="12"/>
  <c r="B84" i="12"/>
  <c r="L83" i="12"/>
  <c r="K83" i="12"/>
  <c r="J83" i="12"/>
  <c r="I83" i="12"/>
  <c r="H83" i="12"/>
  <c r="G83" i="12"/>
  <c r="F83" i="12"/>
  <c r="E83" i="12"/>
  <c r="D83" i="12"/>
  <c r="C83" i="12"/>
  <c r="B83" i="12"/>
  <c r="L82" i="12"/>
  <c r="K82" i="12"/>
  <c r="J82" i="12"/>
  <c r="I82" i="12"/>
  <c r="H82" i="12"/>
  <c r="G82" i="12"/>
  <c r="F82" i="12"/>
  <c r="E82" i="12"/>
  <c r="D82" i="12"/>
  <c r="C82" i="12"/>
  <c r="B82" i="12"/>
  <c r="L81" i="12"/>
  <c r="K81" i="12"/>
  <c r="J81" i="12"/>
  <c r="I81" i="12"/>
  <c r="H81" i="12"/>
  <c r="G81" i="12"/>
  <c r="F81" i="12"/>
  <c r="E81" i="12"/>
  <c r="D81" i="12"/>
  <c r="C81" i="12"/>
  <c r="B81" i="12"/>
  <c r="L80" i="12"/>
  <c r="K80" i="12"/>
  <c r="J80" i="12"/>
  <c r="I80" i="12"/>
  <c r="H80" i="12"/>
  <c r="G80" i="12"/>
  <c r="F80" i="12"/>
  <c r="E80" i="12"/>
  <c r="D80" i="12"/>
  <c r="C80" i="12"/>
  <c r="B80" i="12"/>
  <c r="L79" i="12"/>
  <c r="K79" i="12"/>
  <c r="J79" i="12"/>
  <c r="I79" i="12"/>
  <c r="H79" i="12"/>
  <c r="G79" i="12"/>
  <c r="F79" i="12"/>
  <c r="E79" i="12"/>
  <c r="D79" i="12"/>
  <c r="C79" i="12"/>
  <c r="B79" i="12"/>
  <c r="L78" i="12"/>
  <c r="K78" i="12"/>
  <c r="J78" i="12"/>
  <c r="I78" i="12"/>
  <c r="H78" i="12"/>
  <c r="G78" i="12"/>
  <c r="F78" i="12"/>
  <c r="E78" i="12"/>
  <c r="D78" i="12"/>
  <c r="C78" i="12"/>
  <c r="B78" i="12"/>
  <c r="L77" i="12"/>
  <c r="K77" i="12"/>
  <c r="J77" i="12"/>
  <c r="I77" i="12"/>
  <c r="H77" i="12"/>
  <c r="G77" i="12"/>
  <c r="F77" i="12"/>
  <c r="E77" i="12"/>
  <c r="D77" i="12"/>
  <c r="C77" i="12"/>
  <c r="B77" i="12"/>
  <c r="L76" i="12"/>
  <c r="K76" i="12"/>
  <c r="J76" i="12"/>
  <c r="I76" i="12"/>
  <c r="H76" i="12"/>
  <c r="G76" i="12"/>
  <c r="F76" i="12"/>
  <c r="E76" i="12"/>
  <c r="D76" i="12"/>
  <c r="C76" i="12"/>
  <c r="B76" i="12"/>
  <c r="L75" i="12"/>
  <c r="K75" i="12"/>
  <c r="J75" i="12"/>
  <c r="I75" i="12"/>
  <c r="H75" i="12"/>
  <c r="G75" i="12"/>
  <c r="F75" i="12"/>
  <c r="E75" i="12"/>
  <c r="D75" i="12"/>
  <c r="C75" i="12"/>
  <c r="B75" i="12"/>
  <c r="L74" i="12"/>
  <c r="K74" i="12"/>
  <c r="J74" i="12"/>
  <c r="I74" i="12"/>
  <c r="H74" i="12"/>
  <c r="G74" i="12"/>
  <c r="F74" i="12"/>
  <c r="E74" i="12"/>
  <c r="D74" i="12"/>
  <c r="C74" i="12"/>
  <c r="B74" i="12"/>
  <c r="L73" i="12"/>
  <c r="K73" i="12"/>
  <c r="J73" i="12"/>
  <c r="I73" i="12"/>
  <c r="H73" i="12"/>
  <c r="G73" i="12"/>
  <c r="F73" i="12"/>
  <c r="E73" i="12"/>
  <c r="D73" i="12"/>
  <c r="C73" i="12"/>
  <c r="B73" i="12"/>
  <c r="L72" i="12"/>
  <c r="K72" i="12"/>
  <c r="J72" i="12"/>
  <c r="I72" i="12"/>
  <c r="H72" i="12"/>
  <c r="G72" i="12"/>
  <c r="F72" i="12"/>
  <c r="E72" i="12"/>
  <c r="D72" i="12"/>
  <c r="C72" i="12"/>
  <c r="B72" i="12"/>
  <c r="L71" i="12"/>
  <c r="K71" i="12"/>
  <c r="J71" i="12"/>
  <c r="I71" i="12"/>
  <c r="H71" i="12"/>
  <c r="G71" i="12"/>
  <c r="F71" i="12"/>
  <c r="E71" i="12"/>
  <c r="D71" i="12"/>
  <c r="C71" i="12"/>
  <c r="B71" i="12"/>
  <c r="L70" i="12"/>
  <c r="K70" i="12"/>
  <c r="J70" i="12"/>
  <c r="I70" i="12"/>
  <c r="H70" i="12"/>
  <c r="G70" i="12"/>
  <c r="F70" i="12"/>
  <c r="E70" i="12"/>
  <c r="D70" i="12"/>
  <c r="C70" i="12"/>
  <c r="B70" i="12"/>
  <c r="L69" i="12"/>
  <c r="K69" i="12"/>
  <c r="J69" i="12"/>
  <c r="I69" i="12"/>
  <c r="H69" i="12"/>
  <c r="G69" i="12"/>
  <c r="F69" i="12"/>
  <c r="E69" i="12"/>
  <c r="D69" i="12"/>
  <c r="C69" i="12"/>
  <c r="B69" i="12"/>
  <c r="L68" i="12"/>
  <c r="K68" i="12"/>
  <c r="J68" i="12"/>
  <c r="I68" i="12"/>
  <c r="H68" i="12"/>
  <c r="G68" i="12"/>
  <c r="F68" i="12"/>
  <c r="E68" i="12"/>
  <c r="D68" i="12"/>
  <c r="C68" i="12"/>
  <c r="B68" i="12"/>
  <c r="L67" i="12"/>
  <c r="K67" i="12"/>
  <c r="J67" i="12"/>
  <c r="I67" i="12"/>
  <c r="H67" i="12"/>
  <c r="G67" i="12"/>
  <c r="F67" i="12"/>
  <c r="E67" i="12"/>
  <c r="D67" i="12"/>
  <c r="C67" i="12"/>
  <c r="B67" i="12"/>
  <c r="L66" i="12"/>
  <c r="K66" i="12"/>
  <c r="J66" i="12"/>
  <c r="I66" i="12"/>
  <c r="H66" i="12"/>
  <c r="G66" i="12"/>
  <c r="F66" i="12"/>
  <c r="E66" i="12"/>
  <c r="D66" i="12"/>
  <c r="C66" i="12"/>
  <c r="B66" i="12"/>
  <c r="L65" i="12"/>
  <c r="K65" i="12"/>
  <c r="J65" i="12"/>
  <c r="I65" i="12"/>
  <c r="H65" i="12"/>
  <c r="G65" i="12"/>
  <c r="F65" i="12"/>
  <c r="E65" i="12"/>
  <c r="D65" i="12"/>
  <c r="C65" i="12"/>
  <c r="B65" i="12"/>
  <c r="L64" i="12"/>
  <c r="K64" i="12"/>
  <c r="J64" i="12"/>
  <c r="I64" i="12"/>
  <c r="H64" i="12"/>
  <c r="G64" i="12"/>
  <c r="F64" i="12"/>
  <c r="E64" i="12"/>
  <c r="D64" i="12"/>
  <c r="C64" i="12"/>
  <c r="B64" i="12"/>
  <c r="L63" i="12"/>
  <c r="K63" i="12"/>
  <c r="J63" i="12"/>
  <c r="I63" i="12"/>
  <c r="H63" i="12"/>
  <c r="G63" i="12"/>
  <c r="F63" i="12"/>
  <c r="E63" i="12"/>
  <c r="D63" i="12"/>
  <c r="C63" i="12"/>
  <c r="B63" i="12"/>
  <c r="L62" i="12"/>
  <c r="K62" i="12"/>
  <c r="J62" i="12"/>
  <c r="I62" i="12"/>
  <c r="H62" i="12"/>
  <c r="G62" i="12"/>
  <c r="F62" i="12"/>
  <c r="E62" i="12"/>
  <c r="D62" i="12"/>
  <c r="C62" i="12"/>
  <c r="B62" i="12"/>
  <c r="L61" i="12"/>
  <c r="K61" i="12"/>
  <c r="J61" i="12"/>
  <c r="I61" i="12"/>
  <c r="H61" i="12"/>
  <c r="G61" i="12"/>
  <c r="F61" i="12"/>
  <c r="E61" i="12"/>
  <c r="D61" i="12"/>
  <c r="C61" i="12"/>
  <c r="B61" i="12"/>
  <c r="L50" i="12"/>
  <c r="K50" i="12"/>
  <c r="J50" i="12"/>
  <c r="I50" i="12"/>
  <c r="H50" i="12"/>
  <c r="G50" i="12"/>
  <c r="F50" i="12"/>
  <c r="E50" i="12"/>
  <c r="D50" i="12"/>
  <c r="C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B161" i="11"/>
  <c r="B160" i="11"/>
  <c r="B159" i="11"/>
  <c r="B158" i="11"/>
  <c r="B157" i="11"/>
  <c r="B156" i="11"/>
  <c r="B155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L99" i="11"/>
  <c r="L161" i="11" s="1"/>
  <c r="K99" i="11"/>
  <c r="K161" i="11" s="1"/>
  <c r="J99" i="11"/>
  <c r="J161" i="11" s="1"/>
  <c r="I99" i="11"/>
  <c r="I161" i="11" s="1"/>
  <c r="H99" i="11"/>
  <c r="H161" i="11" s="1"/>
  <c r="G99" i="11"/>
  <c r="G161" i="11" s="1"/>
  <c r="F99" i="11"/>
  <c r="E99" i="11"/>
  <c r="D99" i="11"/>
  <c r="D161" i="11" s="1"/>
  <c r="C99" i="11"/>
  <c r="C161" i="11" s="1"/>
  <c r="L98" i="11"/>
  <c r="K98" i="11"/>
  <c r="J98" i="11"/>
  <c r="I98" i="11"/>
  <c r="H98" i="11"/>
  <c r="G98" i="11"/>
  <c r="F98" i="11"/>
  <c r="E98" i="11"/>
  <c r="D98" i="11"/>
  <c r="C98" i="11"/>
  <c r="B98" i="11"/>
  <c r="L97" i="11"/>
  <c r="K97" i="11"/>
  <c r="J97" i="11"/>
  <c r="I97" i="11"/>
  <c r="H97" i="11"/>
  <c r="G97" i="11"/>
  <c r="F97" i="11"/>
  <c r="E97" i="11"/>
  <c r="D97" i="11"/>
  <c r="C97" i="11"/>
  <c r="L96" i="11"/>
  <c r="K96" i="11"/>
  <c r="J96" i="11"/>
  <c r="I96" i="11"/>
  <c r="H96" i="11"/>
  <c r="G96" i="11"/>
  <c r="F96" i="11"/>
  <c r="E96" i="11"/>
  <c r="D96" i="11"/>
  <c r="C96" i="11"/>
  <c r="B96" i="11"/>
  <c r="L95" i="11"/>
  <c r="K95" i="11"/>
  <c r="J95" i="11"/>
  <c r="I95" i="11"/>
  <c r="H95" i="11"/>
  <c r="G95" i="11"/>
  <c r="F95" i="11"/>
  <c r="E95" i="11"/>
  <c r="D95" i="11"/>
  <c r="C95" i="11"/>
  <c r="B95" i="11"/>
  <c r="L94" i="11"/>
  <c r="K94" i="11"/>
  <c r="J94" i="11"/>
  <c r="I94" i="11"/>
  <c r="H94" i="11"/>
  <c r="G94" i="11"/>
  <c r="F94" i="11"/>
  <c r="E94" i="11"/>
  <c r="D94" i="11"/>
  <c r="C94" i="11"/>
  <c r="B94" i="11"/>
  <c r="L93" i="11"/>
  <c r="K93" i="11"/>
  <c r="J93" i="11"/>
  <c r="I93" i="11"/>
  <c r="H93" i="11"/>
  <c r="G93" i="11"/>
  <c r="F93" i="11"/>
  <c r="E93" i="11"/>
  <c r="D93" i="11"/>
  <c r="C93" i="11"/>
  <c r="B93" i="11"/>
  <c r="L92" i="11"/>
  <c r="K92" i="11"/>
  <c r="J92" i="11"/>
  <c r="I92" i="11"/>
  <c r="H92" i="11"/>
  <c r="G92" i="11"/>
  <c r="F92" i="11"/>
  <c r="E92" i="11"/>
  <c r="D92" i="11"/>
  <c r="C92" i="11"/>
  <c r="L91" i="11"/>
  <c r="K91" i="11"/>
  <c r="J91" i="11"/>
  <c r="I91" i="11"/>
  <c r="H91" i="11"/>
  <c r="G91" i="11"/>
  <c r="F91" i="11"/>
  <c r="E91" i="11"/>
  <c r="D91" i="11"/>
  <c r="C91" i="11"/>
  <c r="L90" i="11"/>
  <c r="K90" i="11"/>
  <c r="J90" i="11"/>
  <c r="I90" i="11"/>
  <c r="H90" i="11"/>
  <c r="G90" i="11"/>
  <c r="F90" i="11"/>
  <c r="E90" i="11"/>
  <c r="D90" i="11"/>
  <c r="C90" i="11"/>
  <c r="B90" i="11"/>
  <c r="L89" i="11"/>
  <c r="K89" i="11"/>
  <c r="J89" i="11"/>
  <c r="I89" i="11"/>
  <c r="H89" i="11"/>
  <c r="G89" i="11"/>
  <c r="F89" i="11"/>
  <c r="E89" i="11"/>
  <c r="M89" i="11" s="1"/>
  <c r="D89" i="11"/>
  <c r="C89" i="11"/>
  <c r="B89" i="11"/>
  <c r="L88" i="11"/>
  <c r="K88" i="11"/>
  <c r="J88" i="11"/>
  <c r="I88" i="11"/>
  <c r="H88" i="11"/>
  <c r="G88" i="11"/>
  <c r="F88" i="11"/>
  <c r="E88" i="11"/>
  <c r="D88" i="11"/>
  <c r="C88" i="11"/>
  <c r="B88" i="11"/>
  <c r="L87" i="11"/>
  <c r="K87" i="11"/>
  <c r="J87" i="11"/>
  <c r="I87" i="11"/>
  <c r="H87" i="11"/>
  <c r="G87" i="11"/>
  <c r="F87" i="11"/>
  <c r="E87" i="11"/>
  <c r="D87" i="11"/>
  <c r="C87" i="11"/>
  <c r="M87" i="11" s="1"/>
  <c r="B87" i="11"/>
  <c r="L86" i="11"/>
  <c r="K86" i="11"/>
  <c r="J86" i="11"/>
  <c r="I86" i="11"/>
  <c r="H86" i="11"/>
  <c r="G86" i="11"/>
  <c r="F86" i="11"/>
  <c r="E86" i="11"/>
  <c r="D86" i="11"/>
  <c r="C86" i="11"/>
  <c r="B86" i="11"/>
  <c r="L85" i="11"/>
  <c r="K85" i="11"/>
  <c r="J85" i="11"/>
  <c r="I85" i="11"/>
  <c r="H85" i="11"/>
  <c r="G85" i="11"/>
  <c r="F85" i="11"/>
  <c r="E85" i="11"/>
  <c r="D85" i="11"/>
  <c r="C85" i="11"/>
  <c r="B85" i="11"/>
  <c r="L84" i="11"/>
  <c r="K84" i="11"/>
  <c r="J84" i="11"/>
  <c r="I84" i="11"/>
  <c r="H84" i="11"/>
  <c r="G84" i="11"/>
  <c r="F84" i="11"/>
  <c r="E84" i="11"/>
  <c r="D84" i="11"/>
  <c r="C84" i="11"/>
  <c r="B84" i="11"/>
  <c r="L83" i="11"/>
  <c r="K83" i="11"/>
  <c r="J83" i="11"/>
  <c r="I83" i="11"/>
  <c r="H83" i="11"/>
  <c r="G83" i="11"/>
  <c r="F83" i="11"/>
  <c r="E83" i="11"/>
  <c r="D83" i="11"/>
  <c r="C83" i="11"/>
  <c r="M83" i="11" s="1"/>
  <c r="B83" i="11"/>
  <c r="L82" i="11"/>
  <c r="K82" i="11"/>
  <c r="J82" i="11"/>
  <c r="I82" i="11"/>
  <c r="H82" i="11"/>
  <c r="G82" i="11"/>
  <c r="F82" i="11"/>
  <c r="E82" i="11"/>
  <c r="D82" i="11"/>
  <c r="C82" i="11"/>
  <c r="B82" i="11"/>
  <c r="L81" i="11"/>
  <c r="K81" i="11"/>
  <c r="J81" i="11"/>
  <c r="I81" i="11"/>
  <c r="H81" i="11"/>
  <c r="G81" i="11"/>
  <c r="F81" i="11"/>
  <c r="E81" i="11"/>
  <c r="D81" i="11"/>
  <c r="C81" i="11"/>
  <c r="B81" i="11"/>
  <c r="L80" i="11"/>
  <c r="K80" i="11"/>
  <c r="J80" i="11"/>
  <c r="I80" i="11"/>
  <c r="H80" i="11"/>
  <c r="G80" i="11"/>
  <c r="F80" i="11"/>
  <c r="E80" i="11"/>
  <c r="D80" i="11"/>
  <c r="C80" i="11"/>
  <c r="B80" i="11"/>
  <c r="L79" i="11"/>
  <c r="K79" i="11"/>
  <c r="J79" i="11"/>
  <c r="I79" i="11"/>
  <c r="H79" i="11"/>
  <c r="G79" i="11"/>
  <c r="F79" i="11"/>
  <c r="E79" i="11"/>
  <c r="D79" i="11"/>
  <c r="C79" i="11"/>
  <c r="B79" i="11"/>
  <c r="L78" i="11"/>
  <c r="K78" i="11"/>
  <c r="J78" i="11"/>
  <c r="I78" i="11"/>
  <c r="H78" i="11"/>
  <c r="G78" i="11"/>
  <c r="F78" i="11"/>
  <c r="E78" i="11"/>
  <c r="D78" i="11"/>
  <c r="C78" i="11"/>
  <c r="B78" i="11"/>
  <c r="L77" i="11"/>
  <c r="K77" i="11"/>
  <c r="J77" i="11"/>
  <c r="I77" i="11"/>
  <c r="H77" i="11"/>
  <c r="G77" i="11"/>
  <c r="F77" i="11"/>
  <c r="E77" i="11"/>
  <c r="D77" i="11"/>
  <c r="C77" i="11"/>
  <c r="B77" i="11"/>
  <c r="L76" i="11"/>
  <c r="K76" i="11"/>
  <c r="J76" i="11"/>
  <c r="I76" i="11"/>
  <c r="H76" i="11"/>
  <c r="G76" i="11"/>
  <c r="F76" i="11"/>
  <c r="E76" i="11"/>
  <c r="D76" i="11"/>
  <c r="C76" i="11"/>
  <c r="B76" i="11"/>
  <c r="L75" i="11"/>
  <c r="K75" i="11"/>
  <c r="J75" i="11"/>
  <c r="I75" i="11"/>
  <c r="H75" i="11"/>
  <c r="G75" i="11"/>
  <c r="F75" i="11"/>
  <c r="E75" i="11"/>
  <c r="D75" i="11"/>
  <c r="C75" i="11"/>
  <c r="B75" i="11"/>
  <c r="L74" i="11"/>
  <c r="K74" i="11"/>
  <c r="J74" i="11"/>
  <c r="I74" i="11"/>
  <c r="H74" i="11"/>
  <c r="G74" i="11"/>
  <c r="F74" i="11"/>
  <c r="E74" i="11"/>
  <c r="D74" i="11"/>
  <c r="C74" i="11"/>
  <c r="B74" i="11"/>
  <c r="L73" i="11"/>
  <c r="K73" i="11"/>
  <c r="J73" i="11"/>
  <c r="I73" i="11"/>
  <c r="H73" i="11"/>
  <c r="G73" i="11"/>
  <c r="F73" i="11"/>
  <c r="E73" i="11"/>
  <c r="M73" i="11" s="1"/>
  <c r="D73" i="11"/>
  <c r="C73" i="11"/>
  <c r="B73" i="11"/>
  <c r="L72" i="11"/>
  <c r="K72" i="11"/>
  <c r="J72" i="11"/>
  <c r="I72" i="11"/>
  <c r="H72" i="11"/>
  <c r="G72" i="11"/>
  <c r="F72" i="11"/>
  <c r="E72" i="11"/>
  <c r="D72" i="11"/>
  <c r="C72" i="11"/>
  <c r="B72" i="11"/>
  <c r="L71" i="11"/>
  <c r="K71" i="11"/>
  <c r="J71" i="11"/>
  <c r="I71" i="11"/>
  <c r="H71" i="11"/>
  <c r="G71" i="11"/>
  <c r="F71" i="11"/>
  <c r="E71" i="11"/>
  <c r="D71" i="11"/>
  <c r="C71" i="11"/>
  <c r="B71" i="11"/>
  <c r="L70" i="11"/>
  <c r="K70" i="11"/>
  <c r="J70" i="11"/>
  <c r="I70" i="11"/>
  <c r="H70" i="11"/>
  <c r="G70" i="11"/>
  <c r="F70" i="11"/>
  <c r="E70" i="11"/>
  <c r="D70" i="11"/>
  <c r="C70" i="11"/>
  <c r="B70" i="11"/>
  <c r="L69" i="11"/>
  <c r="K69" i="11"/>
  <c r="J69" i="11"/>
  <c r="I69" i="11"/>
  <c r="H69" i="11"/>
  <c r="G69" i="11"/>
  <c r="F69" i="11"/>
  <c r="E69" i="11"/>
  <c r="M69" i="11" s="1"/>
  <c r="D69" i="11"/>
  <c r="C69" i="11"/>
  <c r="B69" i="11"/>
  <c r="L68" i="11"/>
  <c r="K68" i="11"/>
  <c r="J68" i="11"/>
  <c r="I68" i="11"/>
  <c r="H68" i="11"/>
  <c r="G68" i="11"/>
  <c r="F68" i="11"/>
  <c r="E68" i="11"/>
  <c r="D68" i="11"/>
  <c r="C68" i="11"/>
  <c r="B68" i="11"/>
  <c r="L67" i="11"/>
  <c r="K67" i="11"/>
  <c r="J67" i="11"/>
  <c r="I67" i="11"/>
  <c r="H67" i="11"/>
  <c r="G67" i="11"/>
  <c r="F67" i="11"/>
  <c r="E67" i="11"/>
  <c r="D67" i="11"/>
  <c r="C67" i="11"/>
  <c r="B67" i="11"/>
  <c r="L66" i="11"/>
  <c r="K66" i="11"/>
  <c r="J66" i="11"/>
  <c r="I66" i="11"/>
  <c r="H66" i="11"/>
  <c r="G66" i="11"/>
  <c r="F66" i="11"/>
  <c r="E66" i="11"/>
  <c r="D66" i="11"/>
  <c r="C66" i="11"/>
  <c r="B66" i="11"/>
  <c r="L65" i="11"/>
  <c r="K65" i="11"/>
  <c r="J65" i="11"/>
  <c r="I65" i="11"/>
  <c r="H65" i="11"/>
  <c r="G65" i="11"/>
  <c r="F65" i="11"/>
  <c r="E65" i="11"/>
  <c r="M65" i="11" s="1"/>
  <c r="D65" i="11"/>
  <c r="C65" i="11"/>
  <c r="B65" i="11"/>
  <c r="L64" i="11"/>
  <c r="K64" i="11"/>
  <c r="J64" i="11"/>
  <c r="I64" i="11"/>
  <c r="H64" i="11"/>
  <c r="G64" i="11"/>
  <c r="F64" i="11"/>
  <c r="E64" i="11"/>
  <c r="D64" i="11"/>
  <c r="C64" i="11"/>
  <c r="B64" i="11"/>
  <c r="L63" i="11"/>
  <c r="K63" i="11"/>
  <c r="J63" i="11"/>
  <c r="I63" i="11"/>
  <c r="H63" i="11"/>
  <c r="G63" i="11"/>
  <c r="F63" i="11"/>
  <c r="E63" i="11"/>
  <c r="D63" i="11"/>
  <c r="C63" i="11"/>
  <c r="B63" i="11"/>
  <c r="L62" i="11"/>
  <c r="K62" i="11"/>
  <c r="J62" i="11"/>
  <c r="I62" i="11"/>
  <c r="H62" i="11"/>
  <c r="G62" i="11"/>
  <c r="F62" i="11"/>
  <c r="E62" i="11"/>
  <c r="D62" i="11"/>
  <c r="C62" i="11"/>
  <c r="B62" i="11"/>
  <c r="L61" i="11"/>
  <c r="K61" i="11"/>
  <c r="J61" i="11"/>
  <c r="I61" i="11"/>
  <c r="H61" i="11"/>
  <c r="G61" i="11"/>
  <c r="F61" i="11"/>
  <c r="E61" i="11"/>
  <c r="M61" i="11" s="1"/>
  <c r="D61" i="11"/>
  <c r="C61" i="11"/>
  <c r="B61" i="11"/>
  <c r="L60" i="11"/>
  <c r="K60" i="11"/>
  <c r="J60" i="11"/>
  <c r="I60" i="11"/>
  <c r="H60" i="11"/>
  <c r="G60" i="11"/>
  <c r="F60" i="11"/>
  <c r="E60" i="11"/>
  <c r="D60" i="11"/>
  <c r="C60" i="11"/>
  <c r="B60" i="11"/>
  <c r="L59" i="11"/>
  <c r="K59" i="11"/>
  <c r="J59" i="11"/>
  <c r="I59" i="11"/>
  <c r="H59" i="11"/>
  <c r="G59" i="11"/>
  <c r="F59" i="11"/>
  <c r="E59" i="11"/>
  <c r="D59" i="11"/>
  <c r="C59" i="11"/>
  <c r="B59" i="11"/>
  <c r="L48" i="11"/>
  <c r="K48" i="11"/>
  <c r="J48" i="11"/>
  <c r="I48" i="11"/>
  <c r="H48" i="11"/>
  <c r="G48" i="11"/>
  <c r="F48" i="11"/>
  <c r="E48" i="11"/>
  <c r="D48" i="11"/>
  <c r="C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B179" i="9"/>
  <c r="B178" i="9"/>
  <c r="B177" i="9"/>
  <c r="B176" i="9"/>
  <c r="B175" i="9"/>
  <c r="B174" i="9"/>
  <c r="B173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L117" i="9"/>
  <c r="L179" i="9" s="1"/>
  <c r="K117" i="9"/>
  <c r="K179" i="9" s="1"/>
  <c r="J117" i="9"/>
  <c r="J179" i="9" s="1"/>
  <c r="I117" i="9"/>
  <c r="I179" i="9" s="1"/>
  <c r="H117" i="9"/>
  <c r="H179" i="9" s="1"/>
  <c r="G117" i="9"/>
  <c r="G179" i="9" s="1"/>
  <c r="F117" i="9"/>
  <c r="E117" i="9"/>
  <c r="E179" i="9" s="1"/>
  <c r="D117" i="9"/>
  <c r="D179" i="9" s="1"/>
  <c r="C117" i="9"/>
  <c r="C179" i="9" s="1"/>
  <c r="L116" i="9"/>
  <c r="K116" i="9"/>
  <c r="J116" i="9"/>
  <c r="I116" i="9"/>
  <c r="H116" i="9"/>
  <c r="G116" i="9"/>
  <c r="F116" i="9"/>
  <c r="E116" i="9"/>
  <c r="D116" i="9"/>
  <c r="C116" i="9"/>
  <c r="M116" i="9" s="1"/>
  <c r="B116" i="9"/>
  <c r="L115" i="9"/>
  <c r="K115" i="9"/>
  <c r="J115" i="9"/>
  <c r="I115" i="9"/>
  <c r="H115" i="9"/>
  <c r="G115" i="9"/>
  <c r="F115" i="9"/>
  <c r="E115" i="9"/>
  <c r="D115" i="9"/>
  <c r="C115" i="9"/>
  <c r="M115" i="9" s="1"/>
  <c r="L114" i="9"/>
  <c r="K114" i="9"/>
  <c r="J114" i="9"/>
  <c r="I114" i="9"/>
  <c r="H114" i="9"/>
  <c r="G114" i="9"/>
  <c r="F114" i="9"/>
  <c r="E114" i="9"/>
  <c r="D114" i="9"/>
  <c r="C114" i="9"/>
  <c r="M114" i="9" s="1"/>
  <c r="B114" i="9"/>
  <c r="L113" i="9"/>
  <c r="K113" i="9"/>
  <c r="J113" i="9"/>
  <c r="I113" i="9"/>
  <c r="H113" i="9"/>
  <c r="G113" i="9"/>
  <c r="F113" i="9"/>
  <c r="E113" i="9"/>
  <c r="D113" i="9"/>
  <c r="C113" i="9"/>
  <c r="B113" i="9"/>
  <c r="L112" i="9"/>
  <c r="K112" i="9"/>
  <c r="J112" i="9"/>
  <c r="I112" i="9"/>
  <c r="H112" i="9"/>
  <c r="G112" i="9"/>
  <c r="F112" i="9"/>
  <c r="E112" i="9"/>
  <c r="D112" i="9"/>
  <c r="C112" i="9"/>
  <c r="B112" i="9"/>
  <c r="L111" i="9"/>
  <c r="K111" i="9"/>
  <c r="J111" i="9"/>
  <c r="I111" i="9"/>
  <c r="H111" i="9"/>
  <c r="G111" i="9"/>
  <c r="F111" i="9"/>
  <c r="E111" i="9"/>
  <c r="D111" i="9"/>
  <c r="C111" i="9"/>
  <c r="B111" i="9"/>
  <c r="L110" i="9"/>
  <c r="K110" i="9"/>
  <c r="J110" i="9"/>
  <c r="I110" i="9"/>
  <c r="H110" i="9"/>
  <c r="G110" i="9"/>
  <c r="F110" i="9"/>
  <c r="E110" i="9"/>
  <c r="D110" i="9"/>
  <c r="C110" i="9"/>
  <c r="L109" i="9"/>
  <c r="K109" i="9"/>
  <c r="J109" i="9"/>
  <c r="I109" i="9"/>
  <c r="H109" i="9"/>
  <c r="G109" i="9"/>
  <c r="F109" i="9"/>
  <c r="E109" i="9"/>
  <c r="D109" i="9"/>
  <c r="C109" i="9"/>
  <c r="L108" i="9"/>
  <c r="K108" i="9"/>
  <c r="J108" i="9"/>
  <c r="I108" i="9"/>
  <c r="H108" i="9"/>
  <c r="G108" i="9"/>
  <c r="F108" i="9"/>
  <c r="E108" i="9"/>
  <c r="D108" i="9"/>
  <c r="C108" i="9"/>
  <c r="M108" i="9" s="1"/>
  <c r="B108" i="9"/>
  <c r="L107" i="9"/>
  <c r="K107" i="9"/>
  <c r="J107" i="9"/>
  <c r="I107" i="9"/>
  <c r="H107" i="9"/>
  <c r="G107" i="9"/>
  <c r="F107" i="9"/>
  <c r="E107" i="9"/>
  <c r="D107" i="9"/>
  <c r="C107" i="9"/>
  <c r="M107" i="9" s="1"/>
  <c r="B107" i="9"/>
  <c r="L106" i="9"/>
  <c r="K106" i="9"/>
  <c r="J106" i="9"/>
  <c r="I106" i="9"/>
  <c r="H106" i="9"/>
  <c r="G106" i="9"/>
  <c r="F106" i="9"/>
  <c r="E106" i="9"/>
  <c r="D106" i="9"/>
  <c r="C106" i="9"/>
  <c r="M106" i="9" s="1"/>
  <c r="B106" i="9"/>
  <c r="L105" i="9"/>
  <c r="K105" i="9"/>
  <c r="J105" i="9"/>
  <c r="I105" i="9"/>
  <c r="H105" i="9"/>
  <c r="G105" i="9"/>
  <c r="F105" i="9"/>
  <c r="E105" i="9"/>
  <c r="D105" i="9"/>
  <c r="C105" i="9"/>
  <c r="M105" i="9" s="1"/>
  <c r="B105" i="9"/>
  <c r="L104" i="9"/>
  <c r="K104" i="9"/>
  <c r="J104" i="9"/>
  <c r="I104" i="9"/>
  <c r="H104" i="9"/>
  <c r="G104" i="9"/>
  <c r="F104" i="9"/>
  <c r="E104" i="9"/>
  <c r="D104" i="9"/>
  <c r="C104" i="9"/>
  <c r="M104" i="9" s="1"/>
  <c r="B104" i="9"/>
  <c r="L103" i="9"/>
  <c r="K103" i="9"/>
  <c r="J103" i="9"/>
  <c r="I103" i="9"/>
  <c r="H103" i="9"/>
  <c r="G103" i="9"/>
  <c r="F103" i="9"/>
  <c r="E103" i="9"/>
  <c r="D103" i="9"/>
  <c r="C103" i="9"/>
  <c r="M103" i="9" s="1"/>
  <c r="B103" i="9"/>
  <c r="L102" i="9"/>
  <c r="K102" i="9"/>
  <c r="J102" i="9"/>
  <c r="I102" i="9"/>
  <c r="H102" i="9"/>
  <c r="G102" i="9"/>
  <c r="F102" i="9"/>
  <c r="E102" i="9"/>
  <c r="D102" i="9"/>
  <c r="C102" i="9"/>
  <c r="M102" i="9" s="1"/>
  <c r="B102" i="9"/>
  <c r="L101" i="9"/>
  <c r="K101" i="9"/>
  <c r="J101" i="9"/>
  <c r="I101" i="9"/>
  <c r="H101" i="9"/>
  <c r="G101" i="9"/>
  <c r="F101" i="9"/>
  <c r="E101" i="9"/>
  <c r="D101" i="9"/>
  <c r="C101" i="9"/>
  <c r="M101" i="9" s="1"/>
  <c r="B101" i="9"/>
  <c r="L100" i="9"/>
  <c r="K100" i="9"/>
  <c r="J100" i="9"/>
  <c r="I100" i="9"/>
  <c r="H100" i="9"/>
  <c r="G100" i="9"/>
  <c r="F100" i="9"/>
  <c r="E100" i="9"/>
  <c r="D100" i="9"/>
  <c r="C100" i="9"/>
  <c r="M100" i="9" s="1"/>
  <c r="B100" i="9"/>
  <c r="L99" i="9"/>
  <c r="K99" i="9"/>
  <c r="J99" i="9"/>
  <c r="I99" i="9"/>
  <c r="H99" i="9"/>
  <c r="G99" i="9"/>
  <c r="F99" i="9"/>
  <c r="E99" i="9"/>
  <c r="D99" i="9"/>
  <c r="C99" i="9"/>
  <c r="M99" i="9" s="1"/>
  <c r="B99" i="9"/>
  <c r="L98" i="9"/>
  <c r="K98" i="9"/>
  <c r="J98" i="9"/>
  <c r="I98" i="9"/>
  <c r="H98" i="9"/>
  <c r="G98" i="9"/>
  <c r="F98" i="9"/>
  <c r="E98" i="9"/>
  <c r="D98" i="9"/>
  <c r="C98" i="9"/>
  <c r="M98" i="9" s="1"/>
  <c r="B98" i="9"/>
  <c r="L97" i="9"/>
  <c r="K97" i="9"/>
  <c r="J97" i="9"/>
  <c r="I97" i="9"/>
  <c r="H97" i="9"/>
  <c r="G97" i="9"/>
  <c r="F97" i="9"/>
  <c r="E97" i="9"/>
  <c r="D97" i="9"/>
  <c r="C97" i="9"/>
  <c r="M97" i="9" s="1"/>
  <c r="B97" i="9"/>
  <c r="L96" i="9"/>
  <c r="K96" i="9"/>
  <c r="J96" i="9"/>
  <c r="I96" i="9"/>
  <c r="H96" i="9"/>
  <c r="G96" i="9"/>
  <c r="F96" i="9"/>
  <c r="E96" i="9"/>
  <c r="D96" i="9"/>
  <c r="C96" i="9"/>
  <c r="M96" i="9" s="1"/>
  <c r="B96" i="9"/>
  <c r="L95" i="9"/>
  <c r="K95" i="9"/>
  <c r="J95" i="9"/>
  <c r="I95" i="9"/>
  <c r="H95" i="9"/>
  <c r="G95" i="9"/>
  <c r="F95" i="9"/>
  <c r="E95" i="9"/>
  <c r="D95" i="9"/>
  <c r="C95" i="9"/>
  <c r="M95" i="9" s="1"/>
  <c r="B95" i="9"/>
  <c r="L94" i="9"/>
  <c r="K94" i="9"/>
  <c r="J94" i="9"/>
  <c r="I94" i="9"/>
  <c r="H94" i="9"/>
  <c r="G94" i="9"/>
  <c r="F94" i="9"/>
  <c r="E94" i="9"/>
  <c r="D94" i="9"/>
  <c r="C94" i="9"/>
  <c r="M94" i="9" s="1"/>
  <c r="B94" i="9"/>
  <c r="L93" i="9"/>
  <c r="K93" i="9"/>
  <c r="J93" i="9"/>
  <c r="I93" i="9"/>
  <c r="H93" i="9"/>
  <c r="G93" i="9"/>
  <c r="F93" i="9"/>
  <c r="E93" i="9"/>
  <c r="D93" i="9"/>
  <c r="C93" i="9"/>
  <c r="M93" i="9" s="1"/>
  <c r="B93" i="9"/>
  <c r="L92" i="9"/>
  <c r="K92" i="9"/>
  <c r="J92" i="9"/>
  <c r="I92" i="9"/>
  <c r="H92" i="9"/>
  <c r="G92" i="9"/>
  <c r="F92" i="9"/>
  <c r="E92" i="9"/>
  <c r="D92" i="9"/>
  <c r="C92" i="9"/>
  <c r="M92" i="9" s="1"/>
  <c r="B92" i="9"/>
  <c r="L91" i="9"/>
  <c r="K91" i="9"/>
  <c r="J91" i="9"/>
  <c r="I91" i="9"/>
  <c r="H91" i="9"/>
  <c r="G91" i="9"/>
  <c r="F91" i="9"/>
  <c r="E91" i="9"/>
  <c r="D91" i="9"/>
  <c r="C91" i="9"/>
  <c r="M91" i="9" s="1"/>
  <c r="B91" i="9"/>
  <c r="L90" i="9"/>
  <c r="K90" i="9"/>
  <c r="J90" i="9"/>
  <c r="I90" i="9"/>
  <c r="H90" i="9"/>
  <c r="G90" i="9"/>
  <c r="F90" i="9"/>
  <c r="E90" i="9"/>
  <c r="D90" i="9"/>
  <c r="C90" i="9"/>
  <c r="M90" i="9" s="1"/>
  <c r="B90" i="9"/>
  <c r="L89" i="9"/>
  <c r="K89" i="9"/>
  <c r="J89" i="9"/>
  <c r="I89" i="9"/>
  <c r="H89" i="9"/>
  <c r="G89" i="9"/>
  <c r="F89" i="9"/>
  <c r="E89" i="9"/>
  <c r="D89" i="9"/>
  <c r="C89" i="9"/>
  <c r="M89" i="9" s="1"/>
  <c r="B89" i="9"/>
  <c r="L88" i="9"/>
  <c r="K88" i="9"/>
  <c r="J88" i="9"/>
  <c r="I88" i="9"/>
  <c r="H88" i="9"/>
  <c r="G88" i="9"/>
  <c r="F88" i="9"/>
  <c r="E88" i="9"/>
  <c r="D88" i="9"/>
  <c r="C88" i="9"/>
  <c r="M88" i="9" s="1"/>
  <c r="B88" i="9"/>
  <c r="L87" i="9"/>
  <c r="K87" i="9"/>
  <c r="J87" i="9"/>
  <c r="I87" i="9"/>
  <c r="H87" i="9"/>
  <c r="G87" i="9"/>
  <c r="F87" i="9"/>
  <c r="E87" i="9"/>
  <c r="D87" i="9"/>
  <c r="C87" i="9"/>
  <c r="B87" i="9"/>
  <c r="L86" i="9"/>
  <c r="K86" i="9"/>
  <c r="J86" i="9"/>
  <c r="I86" i="9"/>
  <c r="H86" i="9"/>
  <c r="G86" i="9"/>
  <c r="F86" i="9"/>
  <c r="E86" i="9"/>
  <c r="D86" i="9"/>
  <c r="C86" i="9"/>
  <c r="B86" i="9"/>
  <c r="L85" i="9"/>
  <c r="K85" i="9"/>
  <c r="J85" i="9"/>
  <c r="I85" i="9"/>
  <c r="H85" i="9"/>
  <c r="G85" i="9"/>
  <c r="F85" i="9"/>
  <c r="E85" i="9"/>
  <c r="D85" i="9"/>
  <c r="C85" i="9"/>
  <c r="B85" i="9"/>
  <c r="L84" i="9"/>
  <c r="K84" i="9"/>
  <c r="J84" i="9"/>
  <c r="I84" i="9"/>
  <c r="H84" i="9"/>
  <c r="G84" i="9"/>
  <c r="F84" i="9"/>
  <c r="E84" i="9"/>
  <c r="D84" i="9"/>
  <c r="C84" i="9"/>
  <c r="B84" i="9"/>
  <c r="L83" i="9"/>
  <c r="K83" i="9"/>
  <c r="J83" i="9"/>
  <c r="I83" i="9"/>
  <c r="H83" i="9"/>
  <c r="G83" i="9"/>
  <c r="F83" i="9"/>
  <c r="E83" i="9"/>
  <c r="D83" i="9"/>
  <c r="C83" i="9"/>
  <c r="B83" i="9"/>
  <c r="L82" i="9"/>
  <c r="K82" i="9"/>
  <c r="J82" i="9"/>
  <c r="I82" i="9"/>
  <c r="H82" i="9"/>
  <c r="G82" i="9"/>
  <c r="F82" i="9"/>
  <c r="E82" i="9"/>
  <c r="D82" i="9"/>
  <c r="C82" i="9"/>
  <c r="B82" i="9"/>
  <c r="L81" i="9"/>
  <c r="K81" i="9"/>
  <c r="J81" i="9"/>
  <c r="I81" i="9"/>
  <c r="H81" i="9"/>
  <c r="G81" i="9"/>
  <c r="F81" i="9"/>
  <c r="E81" i="9"/>
  <c r="D81" i="9"/>
  <c r="C81" i="9"/>
  <c r="B81" i="9"/>
  <c r="L80" i="9"/>
  <c r="K80" i="9"/>
  <c r="J80" i="9"/>
  <c r="I80" i="9"/>
  <c r="H80" i="9"/>
  <c r="G80" i="9"/>
  <c r="F80" i="9"/>
  <c r="E80" i="9"/>
  <c r="D80" i="9"/>
  <c r="C80" i="9"/>
  <c r="B80" i="9"/>
  <c r="L79" i="9"/>
  <c r="K79" i="9"/>
  <c r="J79" i="9"/>
  <c r="I79" i="9"/>
  <c r="H79" i="9"/>
  <c r="G79" i="9"/>
  <c r="F79" i="9"/>
  <c r="E79" i="9"/>
  <c r="D79" i="9"/>
  <c r="C79" i="9"/>
  <c r="B79" i="9"/>
  <c r="L78" i="9"/>
  <c r="K78" i="9"/>
  <c r="J78" i="9"/>
  <c r="I78" i="9"/>
  <c r="H78" i="9"/>
  <c r="G78" i="9"/>
  <c r="F78" i="9"/>
  <c r="E78" i="9"/>
  <c r="D78" i="9"/>
  <c r="C78" i="9"/>
  <c r="B78" i="9"/>
  <c r="L77" i="9"/>
  <c r="K77" i="9"/>
  <c r="J77" i="9"/>
  <c r="I77" i="9"/>
  <c r="H77" i="9"/>
  <c r="G77" i="9"/>
  <c r="F77" i="9"/>
  <c r="E77" i="9"/>
  <c r="D77" i="9"/>
  <c r="C77" i="9"/>
  <c r="B77" i="9"/>
  <c r="L48" i="9"/>
  <c r="K48" i="9"/>
  <c r="J48" i="9"/>
  <c r="I48" i="9"/>
  <c r="H48" i="9"/>
  <c r="G48" i="9"/>
  <c r="F48" i="9"/>
  <c r="E48" i="9"/>
  <c r="D48" i="9"/>
  <c r="C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48" i="9" s="1"/>
  <c r="B179" i="7"/>
  <c r="B178" i="7"/>
  <c r="B177" i="7"/>
  <c r="B176" i="7"/>
  <c r="B175" i="7"/>
  <c r="B174" i="7"/>
  <c r="B173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L117" i="7"/>
  <c r="L179" i="7" s="1"/>
  <c r="K117" i="7"/>
  <c r="K179" i="7" s="1"/>
  <c r="J117" i="7"/>
  <c r="J179" i="7" s="1"/>
  <c r="I117" i="7"/>
  <c r="I179" i="7" s="1"/>
  <c r="H117" i="7"/>
  <c r="H179" i="7" s="1"/>
  <c r="G117" i="7"/>
  <c r="G179" i="7" s="1"/>
  <c r="F117" i="7"/>
  <c r="E117" i="7"/>
  <c r="E179" i="7" s="1"/>
  <c r="D117" i="7"/>
  <c r="D179" i="7" s="1"/>
  <c r="C117" i="7"/>
  <c r="C179" i="7" s="1"/>
  <c r="L116" i="7"/>
  <c r="K116" i="7"/>
  <c r="J116" i="7"/>
  <c r="I116" i="7"/>
  <c r="H116" i="7"/>
  <c r="G116" i="7"/>
  <c r="F116" i="7"/>
  <c r="E116" i="7"/>
  <c r="D116" i="7"/>
  <c r="C116" i="7"/>
  <c r="B116" i="7"/>
  <c r="L115" i="7"/>
  <c r="K115" i="7"/>
  <c r="J115" i="7"/>
  <c r="I115" i="7"/>
  <c r="H115" i="7"/>
  <c r="G115" i="7"/>
  <c r="F115" i="7"/>
  <c r="E115" i="7"/>
  <c r="D115" i="7"/>
  <c r="C115" i="7"/>
  <c r="L114" i="7"/>
  <c r="K114" i="7"/>
  <c r="J114" i="7"/>
  <c r="I114" i="7"/>
  <c r="H114" i="7"/>
  <c r="G114" i="7"/>
  <c r="F114" i="7"/>
  <c r="E114" i="7"/>
  <c r="D114" i="7"/>
  <c r="C114" i="7"/>
  <c r="M114" i="7" s="1"/>
  <c r="B114" i="7"/>
  <c r="L113" i="7"/>
  <c r="K113" i="7"/>
  <c r="J113" i="7"/>
  <c r="I113" i="7"/>
  <c r="H113" i="7"/>
  <c r="G113" i="7"/>
  <c r="F113" i="7"/>
  <c r="E113" i="7"/>
  <c r="D113" i="7"/>
  <c r="C113" i="7"/>
  <c r="M113" i="7" s="1"/>
  <c r="B113" i="7"/>
  <c r="L112" i="7"/>
  <c r="K112" i="7"/>
  <c r="J112" i="7"/>
  <c r="I112" i="7"/>
  <c r="H112" i="7"/>
  <c r="G112" i="7"/>
  <c r="F112" i="7"/>
  <c r="E112" i="7"/>
  <c r="D112" i="7"/>
  <c r="C112" i="7"/>
  <c r="M112" i="7" s="1"/>
  <c r="B112" i="7"/>
  <c r="L111" i="7"/>
  <c r="K111" i="7"/>
  <c r="J111" i="7"/>
  <c r="I111" i="7"/>
  <c r="H111" i="7"/>
  <c r="G111" i="7"/>
  <c r="F111" i="7"/>
  <c r="E111" i="7"/>
  <c r="D111" i="7"/>
  <c r="C111" i="7"/>
  <c r="M111" i="7" s="1"/>
  <c r="B111" i="7"/>
  <c r="L110" i="7"/>
  <c r="K110" i="7"/>
  <c r="J110" i="7"/>
  <c r="I110" i="7"/>
  <c r="H110" i="7"/>
  <c r="G110" i="7"/>
  <c r="F110" i="7"/>
  <c r="E110" i="7"/>
  <c r="D110" i="7"/>
  <c r="C110" i="7"/>
  <c r="M110" i="7" s="1"/>
  <c r="L109" i="7"/>
  <c r="K109" i="7"/>
  <c r="J109" i="7"/>
  <c r="I109" i="7"/>
  <c r="H109" i="7"/>
  <c r="G109" i="7"/>
  <c r="F109" i="7"/>
  <c r="E109" i="7"/>
  <c r="D109" i="7"/>
  <c r="C109" i="7"/>
  <c r="L108" i="7"/>
  <c r="K108" i="7"/>
  <c r="J108" i="7"/>
  <c r="I108" i="7"/>
  <c r="H108" i="7"/>
  <c r="G108" i="7"/>
  <c r="F108" i="7"/>
  <c r="E108" i="7"/>
  <c r="D108" i="7"/>
  <c r="C108" i="7"/>
  <c r="B108" i="7"/>
  <c r="L107" i="7"/>
  <c r="K107" i="7"/>
  <c r="J107" i="7"/>
  <c r="I107" i="7"/>
  <c r="H107" i="7"/>
  <c r="G107" i="7"/>
  <c r="F107" i="7"/>
  <c r="E107" i="7"/>
  <c r="D107" i="7"/>
  <c r="C107" i="7"/>
  <c r="B107" i="7"/>
  <c r="L106" i="7"/>
  <c r="K106" i="7"/>
  <c r="J106" i="7"/>
  <c r="I106" i="7"/>
  <c r="H106" i="7"/>
  <c r="G106" i="7"/>
  <c r="F106" i="7"/>
  <c r="E106" i="7"/>
  <c r="D106" i="7"/>
  <c r="C106" i="7"/>
  <c r="B106" i="7"/>
  <c r="L105" i="7"/>
  <c r="K105" i="7"/>
  <c r="J105" i="7"/>
  <c r="I105" i="7"/>
  <c r="H105" i="7"/>
  <c r="G105" i="7"/>
  <c r="F105" i="7"/>
  <c r="E105" i="7"/>
  <c r="D105" i="7"/>
  <c r="C105" i="7"/>
  <c r="B105" i="7"/>
  <c r="L104" i="7"/>
  <c r="K104" i="7"/>
  <c r="J104" i="7"/>
  <c r="I104" i="7"/>
  <c r="H104" i="7"/>
  <c r="G104" i="7"/>
  <c r="F104" i="7"/>
  <c r="E104" i="7"/>
  <c r="D104" i="7"/>
  <c r="C104" i="7"/>
  <c r="B104" i="7"/>
  <c r="L103" i="7"/>
  <c r="K103" i="7"/>
  <c r="J103" i="7"/>
  <c r="I103" i="7"/>
  <c r="H103" i="7"/>
  <c r="G103" i="7"/>
  <c r="F103" i="7"/>
  <c r="E103" i="7"/>
  <c r="D103" i="7"/>
  <c r="C103" i="7"/>
  <c r="B103" i="7"/>
  <c r="L102" i="7"/>
  <c r="K102" i="7"/>
  <c r="J102" i="7"/>
  <c r="I102" i="7"/>
  <c r="H102" i="7"/>
  <c r="G102" i="7"/>
  <c r="F102" i="7"/>
  <c r="E102" i="7"/>
  <c r="D102" i="7"/>
  <c r="C102" i="7"/>
  <c r="B102" i="7"/>
  <c r="L101" i="7"/>
  <c r="K101" i="7"/>
  <c r="J101" i="7"/>
  <c r="I101" i="7"/>
  <c r="H101" i="7"/>
  <c r="G101" i="7"/>
  <c r="F101" i="7"/>
  <c r="E101" i="7"/>
  <c r="D101" i="7"/>
  <c r="C101" i="7"/>
  <c r="B101" i="7"/>
  <c r="L100" i="7"/>
  <c r="K100" i="7"/>
  <c r="J100" i="7"/>
  <c r="I100" i="7"/>
  <c r="H100" i="7"/>
  <c r="G100" i="7"/>
  <c r="F100" i="7"/>
  <c r="E100" i="7"/>
  <c r="D100" i="7"/>
  <c r="C100" i="7"/>
  <c r="B100" i="7"/>
  <c r="L99" i="7"/>
  <c r="K99" i="7"/>
  <c r="J99" i="7"/>
  <c r="I99" i="7"/>
  <c r="H99" i="7"/>
  <c r="G99" i="7"/>
  <c r="F99" i="7"/>
  <c r="E99" i="7"/>
  <c r="D99" i="7"/>
  <c r="C99" i="7"/>
  <c r="B99" i="7"/>
  <c r="L98" i="7"/>
  <c r="K98" i="7"/>
  <c r="J98" i="7"/>
  <c r="I98" i="7"/>
  <c r="H98" i="7"/>
  <c r="G98" i="7"/>
  <c r="F98" i="7"/>
  <c r="E98" i="7"/>
  <c r="D98" i="7"/>
  <c r="C98" i="7"/>
  <c r="B98" i="7"/>
  <c r="L97" i="7"/>
  <c r="K97" i="7"/>
  <c r="J97" i="7"/>
  <c r="I97" i="7"/>
  <c r="H97" i="7"/>
  <c r="G97" i="7"/>
  <c r="F97" i="7"/>
  <c r="E97" i="7"/>
  <c r="D97" i="7"/>
  <c r="C97" i="7"/>
  <c r="B97" i="7"/>
  <c r="L96" i="7"/>
  <c r="K96" i="7"/>
  <c r="J96" i="7"/>
  <c r="I96" i="7"/>
  <c r="H96" i="7"/>
  <c r="G96" i="7"/>
  <c r="F96" i="7"/>
  <c r="E96" i="7"/>
  <c r="D96" i="7"/>
  <c r="C96" i="7"/>
  <c r="B96" i="7"/>
  <c r="L95" i="7"/>
  <c r="K95" i="7"/>
  <c r="J95" i="7"/>
  <c r="I95" i="7"/>
  <c r="H95" i="7"/>
  <c r="G95" i="7"/>
  <c r="F95" i="7"/>
  <c r="E95" i="7"/>
  <c r="D95" i="7"/>
  <c r="C95" i="7"/>
  <c r="B95" i="7"/>
  <c r="L94" i="7"/>
  <c r="K94" i="7"/>
  <c r="J94" i="7"/>
  <c r="I94" i="7"/>
  <c r="H94" i="7"/>
  <c r="G94" i="7"/>
  <c r="F94" i="7"/>
  <c r="E94" i="7"/>
  <c r="D94" i="7"/>
  <c r="C94" i="7"/>
  <c r="B94" i="7"/>
  <c r="L93" i="7"/>
  <c r="K93" i="7"/>
  <c r="J93" i="7"/>
  <c r="I93" i="7"/>
  <c r="H93" i="7"/>
  <c r="G93" i="7"/>
  <c r="F93" i="7"/>
  <c r="E93" i="7"/>
  <c r="D93" i="7"/>
  <c r="C93" i="7"/>
  <c r="B93" i="7"/>
  <c r="L92" i="7"/>
  <c r="K92" i="7"/>
  <c r="J92" i="7"/>
  <c r="I92" i="7"/>
  <c r="H92" i="7"/>
  <c r="G92" i="7"/>
  <c r="F92" i="7"/>
  <c r="E92" i="7"/>
  <c r="D92" i="7"/>
  <c r="C92" i="7"/>
  <c r="B92" i="7"/>
  <c r="L91" i="7"/>
  <c r="K91" i="7"/>
  <c r="J91" i="7"/>
  <c r="I91" i="7"/>
  <c r="H91" i="7"/>
  <c r="G91" i="7"/>
  <c r="F91" i="7"/>
  <c r="E91" i="7"/>
  <c r="D91" i="7"/>
  <c r="C91" i="7"/>
  <c r="B91" i="7"/>
  <c r="L90" i="7"/>
  <c r="K90" i="7"/>
  <c r="J90" i="7"/>
  <c r="I90" i="7"/>
  <c r="H90" i="7"/>
  <c r="G90" i="7"/>
  <c r="F90" i="7"/>
  <c r="E90" i="7"/>
  <c r="D90" i="7"/>
  <c r="C90" i="7"/>
  <c r="B90" i="7"/>
  <c r="L89" i="7"/>
  <c r="K89" i="7"/>
  <c r="J89" i="7"/>
  <c r="I89" i="7"/>
  <c r="H89" i="7"/>
  <c r="G89" i="7"/>
  <c r="F89" i="7"/>
  <c r="E89" i="7"/>
  <c r="D89" i="7"/>
  <c r="C89" i="7"/>
  <c r="B89" i="7"/>
  <c r="L88" i="7"/>
  <c r="K88" i="7"/>
  <c r="J88" i="7"/>
  <c r="I88" i="7"/>
  <c r="H88" i="7"/>
  <c r="G88" i="7"/>
  <c r="F88" i="7"/>
  <c r="E88" i="7"/>
  <c r="D88" i="7"/>
  <c r="C88" i="7"/>
  <c r="B88" i="7"/>
  <c r="L87" i="7"/>
  <c r="K87" i="7"/>
  <c r="J87" i="7"/>
  <c r="I87" i="7"/>
  <c r="H87" i="7"/>
  <c r="G87" i="7"/>
  <c r="F87" i="7"/>
  <c r="E87" i="7"/>
  <c r="D87" i="7"/>
  <c r="C87" i="7"/>
  <c r="B87" i="7"/>
  <c r="L86" i="7"/>
  <c r="K86" i="7"/>
  <c r="J86" i="7"/>
  <c r="I86" i="7"/>
  <c r="H86" i="7"/>
  <c r="G86" i="7"/>
  <c r="F86" i="7"/>
  <c r="E86" i="7"/>
  <c r="D86" i="7"/>
  <c r="C86" i="7"/>
  <c r="B86" i="7"/>
  <c r="L85" i="7"/>
  <c r="K85" i="7"/>
  <c r="J85" i="7"/>
  <c r="I85" i="7"/>
  <c r="H85" i="7"/>
  <c r="G85" i="7"/>
  <c r="F85" i="7"/>
  <c r="E85" i="7"/>
  <c r="D85" i="7"/>
  <c r="C85" i="7"/>
  <c r="M85" i="7" s="1"/>
  <c r="B85" i="7"/>
  <c r="L84" i="7"/>
  <c r="K84" i="7"/>
  <c r="J84" i="7"/>
  <c r="I84" i="7"/>
  <c r="H84" i="7"/>
  <c r="G84" i="7"/>
  <c r="F84" i="7"/>
  <c r="E84" i="7"/>
  <c r="D84" i="7"/>
  <c r="C84" i="7"/>
  <c r="M84" i="7" s="1"/>
  <c r="B84" i="7"/>
  <c r="L83" i="7"/>
  <c r="K83" i="7"/>
  <c r="J83" i="7"/>
  <c r="I83" i="7"/>
  <c r="H83" i="7"/>
  <c r="G83" i="7"/>
  <c r="F83" i="7"/>
  <c r="E83" i="7"/>
  <c r="D83" i="7"/>
  <c r="C83" i="7"/>
  <c r="M83" i="7" s="1"/>
  <c r="B83" i="7"/>
  <c r="L82" i="7"/>
  <c r="K82" i="7"/>
  <c r="J82" i="7"/>
  <c r="I82" i="7"/>
  <c r="H82" i="7"/>
  <c r="G82" i="7"/>
  <c r="F82" i="7"/>
  <c r="E82" i="7"/>
  <c r="D82" i="7"/>
  <c r="C82" i="7"/>
  <c r="M82" i="7" s="1"/>
  <c r="B82" i="7"/>
  <c r="L81" i="7"/>
  <c r="K81" i="7"/>
  <c r="J81" i="7"/>
  <c r="I81" i="7"/>
  <c r="H81" i="7"/>
  <c r="G81" i="7"/>
  <c r="F81" i="7"/>
  <c r="E81" i="7"/>
  <c r="D81" i="7"/>
  <c r="C81" i="7"/>
  <c r="M81" i="7" s="1"/>
  <c r="B81" i="7"/>
  <c r="L80" i="7"/>
  <c r="K80" i="7"/>
  <c r="J80" i="7"/>
  <c r="I80" i="7"/>
  <c r="H80" i="7"/>
  <c r="G80" i="7"/>
  <c r="F80" i="7"/>
  <c r="E80" i="7"/>
  <c r="D80" i="7"/>
  <c r="C80" i="7"/>
  <c r="M80" i="7" s="1"/>
  <c r="B80" i="7"/>
  <c r="L79" i="7"/>
  <c r="K79" i="7"/>
  <c r="J79" i="7"/>
  <c r="I79" i="7"/>
  <c r="H79" i="7"/>
  <c r="G79" i="7"/>
  <c r="F79" i="7"/>
  <c r="E79" i="7"/>
  <c r="D79" i="7"/>
  <c r="C79" i="7"/>
  <c r="M79" i="7" s="1"/>
  <c r="B79" i="7"/>
  <c r="L78" i="7"/>
  <c r="K78" i="7"/>
  <c r="J78" i="7"/>
  <c r="I78" i="7"/>
  <c r="H78" i="7"/>
  <c r="G78" i="7"/>
  <c r="F78" i="7"/>
  <c r="E78" i="7"/>
  <c r="D78" i="7"/>
  <c r="C78" i="7"/>
  <c r="M78" i="7" s="1"/>
  <c r="B78" i="7"/>
  <c r="L77" i="7"/>
  <c r="K77" i="7"/>
  <c r="J77" i="7"/>
  <c r="I77" i="7"/>
  <c r="H77" i="7"/>
  <c r="G77" i="7"/>
  <c r="F77" i="7"/>
  <c r="F118" i="7" s="1"/>
  <c r="E77" i="7"/>
  <c r="D77" i="7"/>
  <c r="C77" i="7"/>
  <c r="M77" i="7" s="1"/>
  <c r="B77" i="7"/>
  <c r="L48" i="7"/>
  <c r="K48" i="7"/>
  <c r="J48" i="7"/>
  <c r="I48" i="7"/>
  <c r="H48" i="7"/>
  <c r="G48" i="7"/>
  <c r="F48" i="7"/>
  <c r="E48" i="7"/>
  <c r="D48" i="7"/>
  <c r="C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48" i="7" s="1"/>
  <c r="M7" i="7"/>
  <c r="B179" i="6"/>
  <c r="B178" i="6"/>
  <c r="B177" i="6"/>
  <c r="B176" i="6"/>
  <c r="B175" i="6"/>
  <c r="B174" i="6"/>
  <c r="B173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L117" i="6"/>
  <c r="L179" i="6" s="1"/>
  <c r="K117" i="6"/>
  <c r="K179" i="6" s="1"/>
  <c r="J117" i="6"/>
  <c r="J179" i="6" s="1"/>
  <c r="I117" i="6"/>
  <c r="I179" i="6" s="1"/>
  <c r="H117" i="6"/>
  <c r="H179" i="6" s="1"/>
  <c r="G117" i="6"/>
  <c r="G179" i="6" s="1"/>
  <c r="F117" i="6"/>
  <c r="E117" i="6"/>
  <c r="E179" i="6" s="1"/>
  <c r="D117" i="6"/>
  <c r="D179" i="6" s="1"/>
  <c r="C117" i="6"/>
  <c r="C179" i="6" s="1"/>
  <c r="L116" i="6"/>
  <c r="K116" i="6"/>
  <c r="J116" i="6"/>
  <c r="I116" i="6"/>
  <c r="H116" i="6"/>
  <c r="G116" i="6"/>
  <c r="F116" i="6"/>
  <c r="E116" i="6"/>
  <c r="D116" i="6"/>
  <c r="C116" i="6"/>
  <c r="M116" i="6" s="1"/>
  <c r="B116" i="6"/>
  <c r="L115" i="6"/>
  <c r="K115" i="6"/>
  <c r="J115" i="6"/>
  <c r="I115" i="6"/>
  <c r="H115" i="6"/>
  <c r="G115" i="6"/>
  <c r="F115" i="6"/>
  <c r="E115" i="6"/>
  <c r="D115" i="6"/>
  <c r="C115" i="6"/>
  <c r="M115" i="6" s="1"/>
  <c r="L114" i="6"/>
  <c r="K114" i="6"/>
  <c r="J114" i="6"/>
  <c r="I114" i="6"/>
  <c r="H114" i="6"/>
  <c r="G114" i="6"/>
  <c r="F114" i="6"/>
  <c r="E114" i="6"/>
  <c r="D114" i="6"/>
  <c r="C114" i="6"/>
  <c r="M114" i="6" s="1"/>
  <c r="B114" i="6"/>
  <c r="L113" i="6"/>
  <c r="K113" i="6"/>
  <c r="J113" i="6"/>
  <c r="I113" i="6"/>
  <c r="H113" i="6"/>
  <c r="G113" i="6"/>
  <c r="F113" i="6"/>
  <c r="E113" i="6"/>
  <c r="D113" i="6"/>
  <c r="C113" i="6"/>
  <c r="M113" i="6" s="1"/>
  <c r="B113" i="6"/>
  <c r="L112" i="6"/>
  <c r="K112" i="6"/>
  <c r="J112" i="6"/>
  <c r="I112" i="6"/>
  <c r="H112" i="6"/>
  <c r="G112" i="6"/>
  <c r="F112" i="6"/>
  <c r="E112" i="6"/>
  <c r="D112" i="6"/>
  <c r="C112" i="6"/>
  <c r="M112" i="6" s="1"/>
  <c r="B112" i="6"/>
  <c r="L111" i="6"/>
  <c r="K111" i="6"/>
  <c r="J111" i="6"/>
  <c r="I111" i="6"/>
  <c r="H111" i="6"/>
  <c r="G111" i="6"/>
  <c r="F111" i="6"/>
  <c r="E111" i="6"/>
  <c r="D111" i="6"/>
  <c r="C111" i="6"/>
  <c r="M111" i="6" s="1"/>
  <c r="B111" i="6"/>
  <c r="L110" i="6"/>
  <c r="K110" i="6"/>
  <c r="J110" i="6"/>
  <c r="I110" i="6"/>
  <c r="H110" i="6"/>
  <c r="G110" i="6"/>
  <c r="F110" i="6"/>
  <c r="E110" i="6"/>
  <c r="D110" i="6"/>
  <c r="C110" i="6"/>
  <c r="M110" i="6" s="1"/>
  <c r="L109" i="6"/>
  <c r="K109" i="6"/>
  <c r="J109" i="6"/>
  <c r="I109" i="6"/>
  <c r="H109" i="6"/>
  <c r="G109" i="6"/>
  <c r="F109" i="6"/>
  <c r="E109" i="6"/>
  <c r="D109" i="6"/>
  <c r="C109" i="6"/>
  <c r="L108" i="6"/>
  <c r="K108" i="6"/>
  <c r="J108" i="6"/>
  <c r="I108" i="6"/>
  <c r="H108" i="6"/>
  <c r="G108" i="6"/>
  <c r="F108" i="6"/>
  <c r="E108" i="6"/>
  <c r="D108" i="6"/>
  <c r="C108" i="6"/>
  <c r="B108" i="6"/>
  <c r="L107" i="6"/>
  <c r="K107" i="6"/>
  <c r="J107" i="6"/>
  <c r="I107" i="6"/>
  <c r="H107" i="6"/>
  <c r="G107" i="6"/>
  <c r="F107" i="6"/>
  <c r="E107" i="6"/>
  <c r="D107" i="6"/>
  <c r="C107" i="6"/>
  <c r="B107" i="6"/>
  <c r="L106" i="6"/>
  <c r="K106" i="6"/>
  <c r="J106" i="6"/>
  <c r="I106" i="6"/>
  <c r="H106" i="6"/>
  <c r="G106" i="6"/>
  <c r="F106" i="6"/>
  <c r="E106" i="6"/>
  <c r="D106" i="6"/>
  <c r="C106" i="6"/>
  <c r="B106" i="6"/>
  <c r="L105" i="6"/>
  <c r="K105" i="6"/>
  <c r="J105" i="6"/>
  <c r="I105" i="6"/>
  <c r="H105" i="6"/>
  <c r="G105" i="6"/>
  <c r="F105" i="6"/>
  <c r="E105" i="6"/>
  <c r="D105" i="6"/>
  <c r="C105" i="6"/>
  <c r="B105" i="6"/>
  <c r="L104" i="6"/>
  <c r="K104" i="6"/>
  <c r="J104" i="6"/>
  <c r="I104" i="6"/>
  <c r="H104" i="6"/>
  <c r="G104" i="6"/>
  <c r="F104" i="6"/>
  <c r="E104" i="6"/>
  <c r="D104" i="6"/>
  <c r="C104" i="6"/>
  <c r="B104" i="6"/>
  <c r="L103" i="6"/>
  <c r="K103" i="6"/>
  <c r="J103" i="6"/>
  <c r="I103" i="6"/>
  <c r="H103" i="6"/>
  <c r="G103" i="6"/>
  <c r="F103" i="6"/>
  <c r="E103" i="6"/>
  <c r="D103" i="6"/>
  <c r="C103" i="6"/>
  <c r="B103" i="6"/>
  <c r="L102" i="6"/>
  <c r="K102" i="6"/>
  <c r="J102" i="6"/>
  <c r="I102" i="6"/>
  <c r="H102" i="6"/>
  <c r="G102" i="6"/>
  <c r="F102" i="6"/>
  <c r="E102" i="6"/>
  <c r="D102" i="6"/>
  <c r="C102" i="6"/>
  <c r="B102" i="6"/>
  <c r="L101" i="6"/>
  <c r="K101" i="6"/>
  <c r="J101" i="6"/>
  <c r="I101" i="6"/>
  <c r="H101" i="6"/>
  <c r="G101" i="6"/>
  <c r="F101" i="6"/>
  <c r="E101" i="6"/>
  <c r="D101" i="6"/>
  <c r="C101" i="6"/>
  <c r="B101" i="6"/>
  <c r="L100" i="6"/>
  <c r="K100" i="6"/>
  <c r="J100" i="6"/>
  <c r="I100" i="6"/>
  <c r="H100" i="6"/>
  <c r="G100" i="6"/>
  <c r="F100" i="6"/>
  <c r="E100" i="6"/>
  <c r="D100" i="6"/>
  <c r="C100" i="6"/>
  <c r="B100" i="6"/>
  <c r="L99" i="6"/>
  <c r="K99" i="6"/>
  <c r="J99" i="6"/>
  <c r="I99" i="6"/>
  <c r="H99" i="6"/>
  <c r="G99" i="6"/>
  <c r="F99" i="6"/>
  <c r="E99" i="6"/>
  <c r="D99" i="6"/>
  <c r="C99" i="6"/>
  <c r="B99" i="6"/>
  <c r="L98" i="6"/>
  <c r="K98" i="6"/>
  <c r="J98" i="6"/>
  <c r="I98" i="6"/>
  <c r="H98" i="6"/>
  <c r="G98" i="6"/>
  <c r="F98" i="6"/>
  <c r="E98" i="6"/>
  <c r="D98" i="6"/>
  <c r="C98" i="6"/>
  <c r="B98" i="6"/>
  <c r="L97" i="6"/>
  <c r="K97" i="6"/>
  <c r="J97" i="6"/>
  <c r="I97" i="6"/>
  <c r="H97" i="6"/>
  <c r="G97" i="6"/>
  <c r="F97" i="6"/>
  <c r="E97" i="6"/>
  <c r="D97" i="6"/>
  <c r="C97" i="6"/>
  <c r="B97" i="6"/>
  <c r="L96" i="6"/>
  <c r="K96" i="6"/>
  <c r="J96" i="6"/>
  <c r="I96" i="6"/>
  <c r="H96" i="6"/>
  <c r="G96" i="6"/>
  <c r="F96" i="6"/>
  <c r="E96" i="6"/>
  <c r="D96" i="6"/>
  <c r="C96" i="6"/>
  <c r="B96" i="6"/>
  <c r="L95" i="6"/>
  <c r="K95" i="6"/>
  <c r="J95" i="6"/>
  <c r="I95" i="6"/>
  <c r="H95" i="6"/>
  <c r="G95" i="6"/>
  <c r="F95" i="6"/>
  <c r="E95" i="6"/>
  <c r="D95" i="6"/>
  <c r="C95" i="6"/>
  <c r="B95" i="6"/>
  <c r="L94" i="6"/>
  <c r="K94" i="6"/>
  <c r="J94" i="6"/>
  <c r="I94" i="6"/>
  <c r="H94" i="6"/>
  <c r="G94" i="6"/>
  <c r="F94" i="6"/>
  <c r="E94" i="6"/>
  <c r="D94" i="6"/>
  <c r="C94" i="6"/>
  <c r="B94" i="6"/>
  <c r="L93" i="6"/>
  <c r="K93" i="6"/>
  <c r="J93" i="6"/>
  <c r="I93" i="6"/>
  <c r="H93" i="6"/>
  <c r="G93" i="6"/>
  <c r="F93" i="6"/>
  <c r="E93" i="6"/>
  <c r="D93" i="6"/>
  <c r="C93" i="6"/>
  <c r="B93" i="6"/>
  <c r="L92" i="6"/>
  <c r="K92" i="6"/>
  <c r="J92" i="6"/>
  <c r="I92" i="6"/>
  <c r="H92" i="6"/>
  <c r="G92" i="6"/>
  <c r="F92" i="6"/>
  <c r="E92" i="6"/>
  <c r="D92" i="6"/>
  <c r="C92" i="6"/>
  <c r="B92" i="6"/>
  <c r="L91" i="6"/>
  <c r="K91" i="6"/>
  <c r="J91" i="6"/>
  <c r="I91" i="6"/>
  <c r="H91" i="6"/>
  <c r="G91" i="6"/>
  <c r="F91" i="6"/>
  <c r="E91" i="6"/>
  <c r="D91" i="6"/>
  <c r="C91" i="6"/>
  <c r="B91" i="6"/>
  <c r="L90" i="6"/>
  <c r="K90" i="6"/>
  <c r="J90" i="6"/>
  <c r="I90" i="6"/>
  <c r="H90" i="6"/>
  <c r="G90" i="6"/>
  <c r="F90" i="6"/>
  <c r="E90" i="6"/>
  <c r="D90" i="6"/>
  <c r="C90" i="6"/>
  <c r="B90" i="6"/>
  <c r="L89" i="6"/>
  <c r="K89" i="6"/>
  <c r="J89" i="6"/>
  <c r="I89" i="6"/>
  <c r="H89" i="6"/>
  <c r="G89" i="6"/>
  <c r="F89" i="6"/>
  <c r="E89" i="6"/>
  <c r="D89" i="6"/>
  <c r="C89" i="6"/>
  <c r="B89" i="6"/>
  <c r="L88" i="6"/>
  <c r="K88" i="6"/>
  <c r="J88" i="6"/>
  <c r="I88" i="6"/>
  <c r="H88" i="6"/>
  <c r="G88" i="6"/>
  <c r="F88" i="6"/>
  <c r="E88" i="6"/>
  <c r="D88" i="6"/>
  <c r="C88" i="6"/>
  <c r="B88" i="6"/>
  <c r="L87" i="6"/>
  <c r="K87" i="6"/>
  <c r="J87" i="6"/>
  <c r="I87" i="6"/>
  <c r="H87" i="6"/>
  <c r="G87" i="6"/>
  <c r="F87" i="6"/>
  <c r="E87" i="6"/>
  <c r="D87" i="6"/>
  <c r="C87" i="6"/>
  <c r="B87" i="6"/>
  <c r="L86" i="6"/>
  <c r="K86" i="6"/>
  <c r="J86" i="6"/>
  <c r="I86" i="6"/>
  <c r="H86" i="6"/>
  <c r="G86" i="6"/>
  <c r="F86" i="6"/>
  <c r="E86" i="6"/>
  <c r="D86" i="6"/>
  <c r="C86" i="6"/>
  <c r="B86" i="6"/>
  <c r="L85" i="6"/>
  <c r="K85" i="6"/>
  <c r="J85" i="6"/>
  <c r="I85" i="6"/>
  <c r="H85" i="6"/>
  <c r="G85" i="6"/>
  <c r="F85" i="6"/>
  <c r="E85" i="6"/>
  <c r="D85" i="6"/>
  <c r="C85" i="6"/>
  <c r="B85" i="6"/>
  <c r="L84" i="6"/>
  <c r="K84" i="6"/>
  <c r="J84" i="6"/>
  <c r="I84" i="6"/>
  <c r="H84" i="6"/>
  <c r="G84" i="6"/>
  <c r="F84" i="6"/>
  <c r="E84" i="6"/>
  <c r="D84" i="6"/>
  <c r="C84" i="6"/>
  <c r="B84" i="6"/>
  <c r="L83" i="6"/>
  <c r="K83" i="6"/>
  <c r="J83" i="6"/>
  <c r="I83" i="6"/>
  <c r="H83" i="6"/>
  <c r="G83" i="6"/>
  <c r="F83" i="6"/>
  <c r="E83" i="6"/>
  <c r="D83" i="6"/>
  <c r="C83" i="6"/>
  <c r="B83" i="6"/>
  <c r="L82" i="6"/>
  <c r="K82" i="6"/>
  <c r="J82" i="6"/>
  <c r="I82" i="6"/>
  <c r="H82" i="6"/>
  <c r="G82" i="6"/>
  <c r="F82" i="6"/>
  <c r="E82" i="6"/>
  <c r="D82" i="6"/>
  <c r="C82" i="6"/>
  <c r="B82" i="6"/>
  <c r="L81" i="6"/>
  <c r="K81" i="6"/>
  <c r="J81" i="6"/>
  <c r="I81" i="6"/>
  <c r="H81" i="6"/>
  <c r="G81" i="6"/>
  <c r="F81" i="6"/>
  <c r="E81" i="6"/>
  <c r="D81" i="6"/>
  <c r="C81" i="6"/>
  <c r="B81" i="6"/>
  <c r="L80" i="6"/>
  <c r="K80" i="6"/>
  <c r="J80" i="6"/>
  <c r="I80" i="6"/>
  <c r="H80" i="6"/>
  <c r="G80" i="6"/>
  <c r="F80" i="6"/>
  <c r="E80" i="6"/>
  <c r="D80" i="6"/>
  <c r="C80" i="6"/>
  <c r="B80" i="6"/>
  <c r="L79" i="6"/>
  <c r="K79" i="6"/>
  <c r="J79" i="6"/>
  <c r="I79" i="6"/>
  <c r="H79" i="6"/>
  <c r="G79" i="6"/>
  <c r="F79" i="6"/>
  <c r="E79" i="6"/>
  <c r="D79" i="6"/>
  <c r="C79" i="6"/>
  <c r="B79" i="6"/>
  <c r="L78" i="6"/>
  <c r="K78" i="6"/>
  <c r="J78" i="6"/>
  <c r="I78" i="6"/>
  <c r="H78" i="6"/>
  <c r="G78" i="6"/>
  <c r="F78" i="6"/>
  <c r="E78" i="6"/>
  <c r="D78" i="6"/>
  <c r="C78" i="6"/>
  <c r="B78" i="6"/>
  <c r="L77" i="6"/>
  <c r="K77" i="6"/>
  <c r="J77" i="6"/>
  <c r="I77" i="6"/>
  <c r="H77" i="6"/>
  <c r="G77" i="6"/>
  <c r="F77" i="6"/>
  <c r="F118" i="6" s="1"/>
  <c r="E77" i="6"/>
  <c r="D77" i="6"/>
  <c r="C77" i="6"/>
  <c r="B77" i="6"/>
  <c r="L48" i="6"/>
  <c r="K48" i="6"/>
  <c r="J48" i="6"/>
  <c r="I48" i="6"/>
  <c r="H48" i="6"/>
  <c r="G48" i="6"/>
  <c r="F48" i="6"/>
  <c r="E48" i="6"/>
  <c r="D48" i="6"/>
  <c r="C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48" i="6" s="1"/>
  <c r="B179" i="5"/>
  <c r="B178" i="5"/>
  <c r="B177" i="5"/>
  <c r="B176" i="5"/>
  <c r="B175" i="5"/>
  <c r="B174" i="5"/>
  <c r="B173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L117" i="5"/>
  <c r="L179" i="5" s="1"/>
  <c r="K117" i="5"/>
  <c r="K179" i="5" s="1"/>
  <c r="J117" i="5"/>
  <c r="J179" i="5" s="1"/>
  <c r="I117" i="5"/>
  <c r="I179" i="5" s="1"/>
  <c r="H117" i="5"/>
  <c r="H179" i="5" s="1"/>
  <c r="G117" i="5"/>
  <c r="G179" i="5" s="1"/>
  <c r="F117" i="5"/>
  <c r="E117" i="5"/>
  <c r="E179" i="5" s="1"/>
  <c r="D117" i="5"/>
  <c r="D179" i="5" s="1"/>
  <c r="C117" i="5"/>
  <c r="C179" i="5" s="1"/>
  <c r="L116" i="5"/>
  <c r="K116" i="5"/>
  <c r="J116" i="5"/>
  <c r="I116" i="5"/>
  <c r="H116" i="5"/>
  <c r="G116" i="5"/>
  <c r="F116" i="5"/>
  <c r="E116" i="5"/>
  <c r="D116" i="5"/>
  <c r="C116" i="5"/>
  <c r="M116" i="5" s="1"/>
  <c r="B116" i="5"/>
  <c r="L115" i="5"/>
  <c r="K115" i="5"/>
  <c r="J115" i="5"/>
  <c r="I115" i="5"/>
  <c r="H115" i="5"/>
  <c r="G115" i="5"/>
  <c r="F115" i="5"/>
  <c r="E115" i="5"/>
  <c r="D115" i="5"/>
  <c r="C115" i="5"/>
  <c r="M115" i="5" s="1"/>
  <c r="L114" i="5"/>
  <c r="K114" i="5"/>
  <c r="J114" i="5"/>
  <c r="I114" i="5"/>
  <c r="H114" i="5"/>
  <c r="G114" i="5"/>
  <c r="F114" i="5"/>
  <c r="E114" i="5"/>
  <c r="D114" i="5"/>
  <c r="C114" i="5"/>
  <c r="M114" i="5" s="1"/>
  <c r="B114" i="5"/>
  <c r="L113" i="5"/>
  <c r="K113" i="5"/>
  <c r="J113" i="5"/>
  <c r="I113" i="5"/>
  <c r="H113" i="5"/>
  <c r="G113" i="5"/>
  <c r="F113" i="5"/>
  <c r="E113" i="5"/>
  <c r="D113" i="5"/>
  <c r="C113" i="5"/>
  <c r="M113" i="5" s="1"/>
  <c r="B113" i="5"/>
  <c r="L112" i="5"/>
  <c r="K112" i="5"/>
  <c r="J112" i="5"/>
  <c r="I112" i="5"/>
  <c r="H112" i="5"/>
  <c r="G112" i="5"/>
  <c r="F112" i="5"/>
  <c r="E112" i="5"/>
  <c r="D112" i="5"/>
  <c r="C112" i="5"/>
  <c r="M112" i="5" s="1"/>
  <c r="B112" i="5"/>
  <c r="L111" i="5"/>
  <c r="K111" i="5"/>
  <c r="J111" i="5"/>
  <c r="I111" i="5"/>
  <c r="H111" i="5"/>
  <c r="G111" i="5"/>
  <c r="F111" i="5"/>
  <c r="E111" i="5"/>
  <c r="D111" i="5"/>
  <c r="C111" i="5"/>
  <c r="M111" i="5" s="1"/>
  <c r="B111" i="5"/>
  <c r="L110" i="5"/>
  <c r="K110" i="5"/>
  <c r="J110" i="5"/>
  <c r="I110" i="5"/>
  <c r="H110" i="5"/>
  <c r="G110" i="5"/>
  <c r="F110" i="5"/>
  <c r="E110" i="5"/>
  <c r="D110" i="5"/>
  <c r="C110" i="5"/>
  <c r="M110" i="5" s="1"/>
  <c r="L109" i="5"/>
  <c r="K109" i="5"/>
  <c r="J109" i="5"/>
  <c r="I109" i="5"/>
  <c r="H109" i="5"/>
  <c r="G109" i="5"/>
  <c r="F109" i="5"/>
  <c r="E109" i="5"/>
  <c r="D109" i="5"/>
  <c r="C109" i="5"/>
  <c r="L108" i="5"/>
  <c r="K108" i="5"/>
  <c r="J108" i="5"/>
  <c r="I108" i="5"/>
  <c r="H108" i="5"/>
  <c r="G108" i="5"/>
  <c r="F108" i="5"/>
  <c r="E108" i="5"/>
  <c r="D108" i="5"/>
  <c r="C108" i="5"/>
  <c r="B108" i="5"/>
  <c r="L107" i="5"/>
  <c r="K107" i="5"/>
  <c r="J107" i="5"/>
  <c r="I107" i="5"/>
  <c r="H107" i="5"/>
  <c r="G107" i="5"/>
  <c r="F107" i="5"/>
  <c r="E107" i="5"/>
  <c r="D107" i="5"/>
  <c r="C107" i="5"/>
  <c r="B107" i="5"/>
  <c r="L106" i="5"/>
  <c r="K106" i="5"/>
  <c r="J106" i="5"/>
  <c r="I106" i="5"/>
  <c r="H106" i="5"/>
  <c r="G106" i="5"/>
  <c r="F106" i="5"/>
  <c r="E106" i="5"/>
  <c r="D106" i="5"/>
  <c r="C106" i="5"/>
  <c r="B106" i="5"/>
  <c r="L105" i="5"/>
  <c r="K105" i="5"/>
  <c r="J105" i="5"/>
  <c r="I105" i="5"/>
  <c r="H105" i="5"/>
  <c r="G105" i="5"/>
  <c r="F105" i="5"/>
  <c r="E105" i="5"/>
  <c r="D105" i="5"/>
  <c r="C105" i="5"/>
  <c r="B105" i="5"/>
  <c r="L104" i="5"/>
  <c r="K104" i="5"/>
  <c r="J104" i="5"/>
  <c r="I104" i="5"/>
  <c r="H104" i="5"/>
  <c r="G104" i="5"/>
  <c r="F104" i="5"/>
  <c r="E104" i="5"/>
  <c r="D104" i="5"/>
  <c r="C104" i="5"/>
  <c r="B104" i="5"/>
  <c r="L103" i="5"/>
  <c r="K103" i="5"/>
  <c r="J103" i="5"/>
  <c r="I103" i="5"/>
  <c r="H103" i="5"/>
  <c r="G103" i="5"/>
  <c r="F103" i="5"/>
  <c r="E103" i="5"/>
  <c r="D103" i="5"/>
  <c r="C103" i="5"/>
  <c r="B103" i="5"/>
  <c r="L102" i="5"/>
  <c r="K102" i="5"/>
  <c r="J102" i="5"/>
  <c r="I102" i="5"/>
  <c r="H102" i="5"/>
  <c r="G102" i="5"/>
  <c r="F102" i="5"/>
  <c r="E102" i="5"/>
  <c r="D102" i="5"/>
  <c r="C102" i="5"/>
  <c r="B102" i="5"/>
  <c r="L101" i="5"/>
  <c r="K101" i="5"/>
  <c r="J101" i="5"/>
  <c r="I101" i="5"/>
  <c r="H101" i="5"/>
  <c r="G101" i="5"/>
  <c r="F101" i="5"/>
  <c r="E101" i="5"/>
  <c r="D101" i="5"/>
  <c r="C101" i="5"/>
  <c r="B101" i="5"/>
  <c r="L100" i="5"/>
  <c r="K100" i="5"/>
  <c r="J100" i="5"/>
  <c r="I100" i="5"/>
  <c r="H100" i="5"/>
  <c r="G100" i="5"/>
  <c r="F100" i="5"/>
  <c r="E100" i="5"/>
  <c r="D100" i="5"/>
  <c r="C100" i="5"/>
  <c r="B100" i="5"/>
  <c r="L99" i="5"/>
  <c r="K99" i="5"/>
  <c r="J99" i="5"/>
  <c r="I99" i="5"/>
  <c r="H99" i="5"/>
  <c r="G99" i="5"/>
  <c r="F99" i="5"/>
  <c r="E99" i="5"/>
  <c r="D99" i="5"/>
  <c r="C99" i="5"/>
  <c r="B99" i="5"/>
  <c r="L98" i="5"/>
  <c r="K98" i="5"/>
  <c r="J98" i="5"/>
  <c r="I98" i="5"/>
  <c r="H98" i="5"/>
  <c r="G98" i="5"/>
  <c r="F98" i="5"/>
  <c r="E98" i="5"/>
  <c r="D98" i="5"/>
  <c r="C98" i="5"/>
  <c r="B98" i="5"/>
  <c r="L97" i="5"/>
  <c r="K97" i="5"/>
  <c r="J97" i="5"/>
  <c r="I97" i="5"/>
  <c r="H97" i="5"/>
  <c r="G97" i="5"/>
  <c r="F97" i="5"/>
  <c r="E97" i="5"/>
  <c r="D97" i="5"/>
  <c r="C97" i="5"/>
  <c r="B97" i="5"/>
  <c r="L96" i="5"/>
  <c r="K96" i="5"/>
  <c r="J96" i="5"/>
  <c r="I96" i="5"/>
  <c r="H96" i="5"/>
  <c r="G96" i="5"/>
  <c r="F96" i="5"/>
  <c r="E96" i="5"/>
  <c r="D96" i="5"/>
  <c r="C96" i="5"/>
  <c r="B96" i="5"/>
  <c r="L95" i="5"/>
  <c r="K95" i="5"/>
  <c r="J95" i="5"/>
  <c r="I95" i="5"/>
  <c r="H95" i="5"/>
  <c r="G95" i="5"/>
  <c r="F95" i="5"/>
  <c r="E95" i="5"/>
  <c r="D95" i="5"/>
  <c r="C95" i="5"/>
  <c r="B95" i="5"/>
  <c r="L94" i="5"/>
  <c r="K94" i="5"/>
  <c r="J94" i="5"/>
  <c r="I94" i="5"/>
  <c r="H94" i="5"/>
  <c r="G94" i="5"/>
  <c r="F94" i="5"/>
  <c r="E94" i="5"/>
  <c r="D94" i="5"/>
  <c r="C94" i="5"/>
  <c r="B94" i="5"/>
  <c r="L93" i="5"/>
  <c r="K93" i="5"/>
  <c r="J93" i="5"/>
  <c r="I93" i="5"/>
  <c r="H93" i="5"/>
  <c r="G93" i="5"/>
  <c r="F93" i="5"/>
  <c r="E93" i="5"/>
  <c r="D93" i="5"/>
  <c r="C93" i="5"/>
  <c r="B93" i="5"/>
  <c r="L92" i="5"/>
  <c r="K92" i="5"/>
  <c r="J92" i="5"/>
  <c r="I92" i="5"/>
  <c r="H92" i="5"/>
  <c r="G92" i="5"/>
  <c r="F92" i="5"/>
  <c r="E92" i="5"/>
  <c r="D92" i="5"/>
  <c r="C92" i="5"/>
  <c r="B92" i="5"/>
  <c r="L91" i="5"/>
  <c r="K91" i="5"/>
  <c r="J91" i="5"/>
  <c r="I91" i="5"/>
  <c r="H91" i="5"/>
  <c r="G91" i="5"/>
  <c r="F91" i="5"/>
  <c r="E91" i="5"/>
  <c r="D91" i="5"/>
  <c r="C91" i="5"/>
  <c r="B91" i="5"/>
  <c r="L90" i="5"/>
  <c r="K90" i="5"/>
  <c r="J90" i="5"/>
  <c r="I90" i="5"/>
  <c r="H90" i="5"/>
  <c r="G90" i="5"/>
  <c r="F90" i="5"/>
  <c r="E90" i="5"/>
  <c r="D90" i="5"/>
  <c r="C90" i="5"/>
  <c r="B90" i="5"/>
  <c r="L89" i="5"/>
  <c r="K89" i="5"/>
  <c r="J89" i="5"/>
  <c r="I89" i="5"/>
  <c r="H89" i="5"/>
  <c r="G89" i="5"/>
  <c r="F89" i="5"/>
  <c r="E89" i="5"/>
  <c r="D89" i="5"/>
  <c r="C89" i="5"/>
  <c r="B89" i="5"/>
  <c r="L88" i="5"/>
  <c r="K88" i="5"/>
  <c r="J88" i="5"/>
  <c r="I88" i="5"/>
  <c r="H88" i="5"/>
  <c r="G88" i="5"/>
  <c r="F88" i="5"/>
  <c r="E88" i="5"/>
  <c r="D88" i="5"/>
  <c r="C88" i="5"/>
  <c r="B88" i="5"/>
  <c r="L87" i="5"/>
  <c r="K87" i="5"/>
  <c r="J87" i="5"/>
  <c r="I87" i="5"/>
  <c r="H87" i="5"/>
  <c r="G87" i="5"/>
  <c r="F87" i="5"/>
  <c r="E87" i="5"/>
  <c r="D87" i="5"/>
  <c r="C87" i="5"/>
  <c r="B87" i="5"/>
  <c r="L86" i="5"/>
  <c r="K86" i="5"/>
  <c r="J86" i="5"/>
  <c r="I86" i="5"/>
  <c r="H86" i="5"/>
  <c r="G86" i="5"/>
  <c r="F86" i="5"/>
  <c r="E86" i="5"/>
  <c r="D86" i="5"/>
  <c r="C86" i="5"/>
  <c r="B86" i="5"/>
  <c r="L85" i="5"/>
  <c r="K85" i="5"/>
  <c r="J85" i="5"/>
  <c r="I85" i="5"/>
  <c r="H85" i="5"/>
  <c r="G85" i="5"/>
  <c r="F85" i="5"/>
  <c r="E85" i="5"/>
  <c r="D85" i="5"/>
  <c r="C85" i="5"/>
  <c r="B85" i="5"/>
  <c r="L84" i="5"/>
  <c r="K84" i="5"/>
  <c r="J84" i="5"/>
  <c r="I84" i="5"/>
  <c r="H84" i="5"/>
  <c r="G84" i="5"/>
  <c r="F84" i="5"/>
  <c r="E84" i="5"/>
  <c r="D84" i="5"/>
  <c r="C84" i="5"/>
  <c r="B84" i="5"/>
  <c r="L83" i="5"/>
  <c r="K83" i="5"/>
  <c r="J83" i="5"/>
  <c r="I83" i="5"/>
  <c r="H83" i="5"/>
  <c r="G83" i="5"/>
  <c r="F83" i="5"/>
  <c r="E83" i="5"/>
  <c r="D83" i="5"/>
  <c r="C83" i="5"/>
  <c r="B83" i="5"/>
  <c r="L82" i="5"/>
  <c r="K82" i="5"/>
  <c r="J82" i="5"/>
  <c r="I82" i="5"/>
  <c r="H82" i="5"/>
  <c r="G82" i="5"/>
  <c r="F82" i="5"/>
  <c r="E82" i="5"/>
  <c r="D82" i="5"/>
  <c r="C82" i="5"/>
  <c r="B82" i="5"/>
  <c r="L81" i="5"/>
  <c r="K81" i="5"/>
  <c r="J81" i="5"/>
  <c r="I81" i="5"/>
  <c r="H81" i="5"/>
  <c r="G81" i="5"/>
  <c r="F81" i="5"/>
  <c r="E81" i="5"/>
  <c r="D81" i="5"/>
  <c r="C81" i="5"/>
  <c r="B81" i="5"/>
  <c r="L80" i="5"/>
  <c r="K80" i="5"/>
  <c r="J80" i="5"/>
  <c r="I80" i="5"/>
  <c r="H80" i="5"/>
  <c r="G80" i="5"/>
  <c r="F80" i="5"/>
  <c r="E80" i="5"/>
  <c r="D80" i="5"/>
  <c r="C80" i="5"/>
  <c r="B80" i="5"/>
  <c r="L79" i="5"/>
  <c r="K79" i="5"/>
  <c r="J79" i="5"/>
  <c r="I79" i="5"/>
  <c r="H79" i="5"/>
  <c r="G79" i="5"/>
  <c r="F79" i="5"/>
  <c r="E79" i="5"/>
  <c r="D79" i="5"/>
  <c r="C79" i="5"/>
  <c r="B79" i="5"/>
  <c r="L78" i="5"/>
  <c r="K78" i="5"/>
  <c r="J78" i="5"/>
  <c r="I78" i="5"/>
  <c r="H78" i="5"/>
  <c r="G78" i="5"/>
  <c r="F78" i="5"/>
  <c r="E78" i="5"/>
  <c r="D78" i="5"/>
  <c r="C78" i="5"/>
  <c r="B78" i="5"/>
  <c r="L77" i="5"/>
  <c r="K77" i="5"/>
  <c r="J77" i="5"/>
  <c r="I77" i="5"/>
  <c r="H77" i="5"/>
  <c r="G77" i="5"/>
  <c r="F77" i="5"/>
  <c r="F118" i="5" s="1"/>
  <c r="F181" i="5" s="1"/>
  <c r="E77" i="5"/>
  <c r="D77" i="5"/>
  <c r="C77" i="5"/>
  <c r="B77" i="5"/>
  <c r="L48" i="5"/>
  <c r="K48" i="5"/>
  <c r="J48" i="5"/>
  <c r="I48" i="5"/>
  <c r="H48" i="5"/>
  <c r="G48" i="5"/>
  <c r="F48" i="5"/>
  <c r="E48" i="5"/>
  <c r="D48" i="5"/>
  <c r="C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48" i="5" s="1"/>
  <c r="F160" i="4"/>
  <c r="B159" i="4"/>
  <c r="B158" i="4"/>
  <c r="B157" i="4"/>
  <c r="B156" i="4"/>
  <c r="B155" i="4"/>
  <c r="B154" i="4"/>
  <c r="B153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L97" i="4"/>
  <c r="L159" i="4" s="1"/>
  <c r="K97" i="4"/>
  <c r="K159" i="4" s="1"/>
  <c r="J97" i="4"/>
  <c r="J159" i="4" s="1"/>
  <c r="I97" i="4"/>
  <c r="I159" i="4" s="1"/>
  <c r="H97" i="4"/>
  <c r="H159" i="4" s="1"/>
  <c r="G97" i="4"/>
  <c r="G159" i="4" s="1"/>
  <c r="F97" i="4"/>
  <c r="E97" i="4"/>
  <c r="E159" i="4" s="1"/>
  <c r="D97" i="4"/>
  <c r="D159" i="4" s="1"/>
  <c r="C97" i="4"/>
  <c r="C159" i="4" s="1"/>
  <c r="L96" i="4"/>
  <c r="K96" i="4"/>
  <c r="J96" i="4"/>
  <c r="I96" i="4"/>
  <c r="H96" i="4"/>
  <c r="G96" i="4"/>
  <c r="F96" i="4"/>
  <c r="E96" i="4"/>
  <c r="D96" i="4"/>
  <c r="C96" i="4"/>
  <c r="B96" i="4"/>
  <c r="L95" i="4"/>
  <c r="K95" i="4"/>
  <c r="J95" i="4"/>
  <c r="I95" i="4"/>
  <c r="H95" i="4"/>
  <c r="G95" i="4"/>
  <c r="F95" i="4"/>
  <c r="E95" i="4"/>
  <c r="D95" i="4"/>
  <c r="C95" i="4"/>
  <c r="L94" i="4"/>
  <c r="K94" i="4"/>
  <c r="J94" i="4"/>
  <c r="I94" i="4"/>
  <c r="H94" i="4"/>
  <c r="G94" i="4"/>
  <c r="F94" i="4"/>
  <c r="E94" i="4"/>
  <c r="D94" i="4"/>
  <c r="C94" i="4"/>
  <c r="B94" i="4"/>
  <c r="L93" i="4"/>
  <c r="K93" i="4"/>
  <c r="J93" i="4"/>
  <c r="I93" i="4"/>
  <c r="H93" i="4"/>
  <c r="G93" i="4"/>
  <c r="F93" i="4"/>
  <c r="E93" i="4"/>
  <c r="D93" i="4"/>
  <c r="C93" i="4"/>
  <c r="B93" i="4"/>
  <c r="L92" i="4"/>
  <c r="K92" i="4"/>
  <c r="J92" i="4"/>
  <c r="I92" i="4"/>
  <c r="H92" i="4"/>
  <c r="G92" i="4"/>
  <c r="F92" i="4"/>
  <c r="E92" i="4"/>
  <c r="D92" i="4"/>
  <c r="C92" i="4"/>
  <c r="B92" i="4"/>
  <c r="L91" i="4"/>
  <c r="K91" i="4"/>
  <c r="J91" i="4"/>
  <c r="I91" i="4"/>
  <c r="H91" i="4"/>
  <c r="G91" i="4"/>
  <c r="F91" i="4"/>
  <c r="E91" i="4"/>
  <c r="D91" i="4"/>
  <c r="C91" i="4"/>
  <c r="B91" i="4"/>
  <c r="L90" i="4"/>
  <c r="K90" i="4"/>
  <c r="J90" i="4"/>
  <c r="I90" i="4"/>
  <c r="H90" i="4"/>
  <c r="G90" i="4"/>
  <c r="F90" i="4"/>
  <c r="E90" i="4"/>
  <c r="D90" i="4"/>
  <c r="C90" i="4"/>
  <c r="L89" i="4"/>
  <c r="K89" i="4"/>
  <c r="J89" i="4"/>
  <c r="I89" i="4"/>
  <c r="H89" i="4"/>
  <c r="G89" i="4"/>
  <c r="F89" i="4"/>
  <c r="E89" i="4"/>
  <c r="D89" i="4"/>
  <c r="M89" i="4" s="1"/>
  <c r="C89" i="4"/>
  <c r="L88" i="4"/>
  <c r="K88" i="4"/>
  <c r="J88" i="4"/>
  <c r="I88" i="4"/>
  <c r="H88" i="4"/>
  <c r="G88" i="4"/>
  <c r="F88" i="4"/>
  <c r="E88" i="4"/>
  <c r="D88" i="4"/>
  <c r="C88" i="4"/>
  <c r="M88" i="4" s="1"/>
  <c r="B88" i="4"/>
  <c r="L87" i="4"/>
  <c r="K87" i="4"/>
  <c r="J87" i="4"/>
  <c r="I87" i="4"/>
  <c r="H87" i="4"/>
  <c r="G87" i="4"/>
  <c r="F87" i="4"/>
  <c r="E87" i="4"/>
  <c r="D87" i="4"/>
  <c r="C87" i="4"/>
  <c r="M87" i="4" s="1"/>
  <c r="B87" i="4"/>
  <c r="L86" i="4"/>
  <c r="K86" i="4"/>
  <c r="J86" i="4"/>
  <c r="I86" i="4"/>
  <c r="H86" i="4"/>
  <c r="G86" i="4"/>
  <c r="F86" i="4"/>
  <c r="E86" i="4"/>
  <c r="D86" i="4"/>
  <c r="C86" i="4"/>
  <c r="M86" i="4" s="1"/>
  <c r="B86" i="4"/>
  <c r="L85" i="4"/>
  <c r="K85" i="4"/>
  <c r="J85" i="4"/>
  <c r="I85" i="4"/>
  <c r="H85" i="4"/>
  <c r="G85" i="4"/>
  <c r="F85" i="4"/>
  <c r="E85" i="4"/>
  <c r="D85" i="4"/>
  <c r="C85" i="4"/>
  <c r="M85" i="4" s="1"/>
  <c r="B85" i="4"/>
  <c r="L84" i="4"/>
  <c r="K84" i="4"/>
  <c r="J84" i="4"/>
  <c r="I84" i="4"/>
  <c r="H84" i="4"/>
  <c r="G84" i="4"/>
  <c r="F84" i="4"/>
  <c r="E84" i="4"/>
  <c r="D84" i="4"/>
  <c r="C84" i="4"/>
  <c r="M84" i="4" s="1"/>
  <c r="B84" i="4"/>
  <c r="L83" i="4"/>
  <c r="K83" i="4"/>
  <c r="J83" i="4"/>
  <c r="I83" i="4"/>
  <c r="H83" i="4"/>
  <c r="G83" i="4"/>
  <c r="F83" i="4"/>
  <c r="E83" i="4"/>
  <c r="D83" i="4"/>
  <c r="C83" i="4"/>
  <c r="M83" i="4" s="1"/>
  <c r="B83" i="4"/>
  <c r="L82" i="4"/>
  <c r="K82" i="4"/>
  <c r="J82" i="4"/>
  <c r="I82" i="4"/>
  <c r="H82" i="4"/>
  <c r="G82" i="4"/>
  <c r="F82" i="4"/>
  <c r="E82" i="4"/>
  <c r="D82" i="4"/>
  <c r="C82" i="4"/>
  <c r="M82" i="4" s="1"/>
  <c r="B82" i="4"/>
  <c r="L81" i="4"/>
  <c r="K81" i="4"/>
  <c r="J81" i="4"/>
  <c r="I81" i="4"/>
  <c r="H81" i="4"/>
  <c r="G81" i="4"/>
  <c r="F81" i="4"/>
  <c r="E81" i="4"/>
  <c r="D81" i="4"/>
  <c r="C81" i="4"/>
  <c r="M81" i="4" s="1"/>
  <c r="B81" i="4"/>
  <c r="L80" i="4"/>
  <c r="K80" i="4"/>
  <c r="J80" i="4"/>
  <c r="I80" i="4"/>
  <c r="H80" i="4"/>
  <c r="G80" i="4"/>
  <c r="F80" i="4"/>
  <c r="E80" i="4"/>
  <c r="D80" i="4"/>
  <c r="C80" i="4"/>
  <c r="M80" i="4" s="1"/>
  <c r="B80" i="4"/>
  <c r="L79" i="4"/>
  <c r="K79" i="4"/>
  <c r="J79" i="4"/>
  <c r="I79" i="4"/>
  <c r="H79" i="4"/>
  <c r="G79" i="4"/>
  <c r="F79" i="4"/>
  <c r="E79" i="4"/>
  <c r="D79" i="4"/>
  <c r="C79" i="4"/>
  <c r="M79" i="4" s="1"/>
  <c r="B79" i="4"/>
  <c r="L78" i="4"/>
  <c r="K78" i="4"/>
  <c r="J78" i="4"/>
  <c r="I78" i="4"/>
  <c r="H78" i="4"/>
  <c r="G78" i="4"/>
  <c r="F78" i="4"/>
  <c r="E78" i="4"/>
  <c r="D78" i="4"/>
  <c r="C78" i="4"/>
  <c r="B78" i="4"/>
  <c r="L77" i="4"/>
  <c r="K77" i="4"/>
  <c r="J77" i="4"/>
  <c r="I77" i="4"/>
  <c r="H77" i="4"/>
  <c r="G77" i="4"/>
  <c r="F77" i="4"/>
  <c r="E77" i="4"/>
  <c r="D77" i="4"/>
  <c r="C77" i="4"/>
  <c r="B77" i="4"/>
  <c r="L76" i="4"/>
  <c r="K76" i="4"/>
  <c r="J76" i="4"/>
  <c r="I76" i="4"/>
  <c r="H76" i="4"/>
  <c r="G76" i="4"/>
  <c r="F76" i="4"/>
  <c r="E76" i="4"/>
  <c r="D76" i="4"/>
  <c r="C76" i="4"/>
  <c r="M76" i="4" s="1"/>
  <c r="B76" i="4"/>
  <c r="L75" i="4"/>
  <c r="K75" i="4"/>
  <c r="J75" i="4"/>
  <c r="I75" i="4"/>
  <c r="H75" i="4"/>
  <c r="G75" i="4"/>
  <c r="F75" i="4"/>
  <c r="E75" i="4"/>
  <c r="D75" i="4"/>
  <c r="C75" i="4"/>
  <c r="M75" i="4" s="1"/>
  <c r="B75" i="4"/>
  <c r="L74" i="4"/>
  <c r="K74" i="4"/>
  <c r="J74" i="4"/>
  <c r="I74" i="4"/>
  <c r="H74" i="4"/>
  <c r="G74" i="4"/>
  <c r="F74" i="4"/>
  <c r="E74" i="4"/>
  <c r="D74" i="4"/>
  <c r="C74" i="4"/>
  <c r="M74" i="4" s="1"/>
  <c r="B74" i="4"/>
  <c r="L73" i="4"/>
  <c r="K73" i="4"/>
  <c r="J73" i="4"/>
  <c r="I73" i="4"/>
  <c r="H73" i="4"/>
  <c r="G73" i="4"/>
  <c r="F73" i="4"/>
  <c r="E73" i="4"/>
  <c r="D73" i="4"/>
  <c r="C73" i="4"/>
  <c r="M73" i="4" s="1"/>
  <c r="B73" i="4"/>
  <c r="L72" i="4"/>
  <c r="K72" i="4"/>
  <c r="J72" i="4"/>
  <c r="I72" i="4"/>
  <c r="H72" i="4"/>
  <c r="G72" i="4"/>
  <c r="F72" i="4"/>
  <c r="E72" i="4"/>
  <c r="D72" i="4"/>
  <c r="C72" i="4"/>
  <c r="M72" i="4" s="1"/>
  <c r="B72" i="4"/>
  <c r="L71" i="4"/>
  <c r="K71" i="4"/>
  <c r="J71" i="4"/>
  <c r="I71" i="4"/>
  <c r="H71" i="4"/>
  <c r="G71" i="4"/>
  <c r="F71" i="4"/>
  <c r="E71" i="4"/>
  <c r="D71" i="4"/>
  <c r="C71" i="4"/>
  <c r="M71" i="4" s="1"/>
  <c r="B71" i="4"/>
  <c r="L70" i="4"/>
  <c r="K70" i="4"/>
  <c r="J70" i="4"/>
  <c r="I70" i="4"/>
  <c r="H70" i="4"/>
  <c r="G70" i="4"/>
  <c r="F70" i="4"/>
  <c r="E70" i="4"/>
  <c r="D70" i="4"/>
  <c r="C70" i="4"/>
  <c r="M70" i="4" s="1"/>
  <c r="B70" i="4"/>
  <c r="L69" i="4"/>
  <c r="K69" i="4"/>
  <c r="J69" i="4"/>
  <c r="I69" i="4"/>
  <c r="H69" i="4"/>
  <c r="G69" i="4"/>
  <c r="F69" i="4"/>
  <c r="E69" i="4"/>
  <c r="D69" i="4"/>
  <c r="C69" i="4"/>
  <c r="M69" i="4" s="1"/>
  <c r="B69" i="4"/>
  <c r="L68" i="4"/>
  <c r="K68" i="4"/>
  <c r="J68" i="4"/>
  <c r="I68" i="4"/>
  <c r="H68" i="4"/>
  <c r="G68" i="4"/>
  <c r="F68" i="4"/>
  <c r="E68" i="4"/>
  <c r="D68" i="4"/>
  <c r="C68" i="4"/>
  <c r="M68" i="4" s="1"/>
  <c r="B68" i="4"/>
  <c r="L67" i="4"/>
  <c r="K67" i="4"/>
  <c r="J67" i="4"/>
  <c r="I67" i="4"/>
  <c r="H67" i="4"/>
  <c r="G67" i="4"/>
  <c r="F67" i="4"/>
  <c r="E67" i="4"/>
  <c r="D67" i="4"/>
  <c r="C67" i="4"/>
  <c r="M67" i="4" s="1"/>
  <c r="B67" i="4"/>
  <c r="L66" i="4"/>
  <c r="K66" i="4"/>
  <c r="J66" i="4"/>
  <c r="I66" i="4"/>
  <c r="H66" i="4"/>
  <c r="G66" i="4"/>
  <c r="F66" i="4"/>
  <c r="E66" i="4"/>
  <c r="D66" i="4"/>
  <c r="C66" i="4"/>
  <c r="M66" i="4" s="1"/>
  <c r="B66" i="4"/>
  <c r="L65" i="4"/>
  <c r="K65" i="4"/>
  <c r="J65" i="4"/>
  <c r="I65" i="4"/>
  <c r="H65" i="4"/>
  <c r="G65" i="4"/>
  <c r="F65" i="4"/>
  <c r="E65" i="4"/>
  <c r="D65" i="4"/>
  <c r="C65" i="4"/>
  <c r="M65" i="4" s="1"/>
  <c r="B65" i="4"/>
  <c r="L64" i="4"/>
  <c r="K64" i="4"/>
  <c r="J64" i="4"/>
  <c r="I64" i="4"/>
  <c r="H64" i="4"/>
  <c r="G64" i="4"/>
  <c r="F64" i="4"/>
  <c r="E64" i="4"/>
  <c r="D64" i="4"/>
  <c r="C64" i="4"/>
  <c r="M64" i="4" s="1"/>
  <c r="B64" i="4"/>
  <c r="L63" i="4"/>
  <c r="K63" i="4"/>
  <c r="J63" i="4"/>
  <c r="I63" i="4"/>
  <c r="H63" i="4"/>
  <c r="G63" i="4"/>
  <c r="F63" i="4"/>
  <c r="E63" i="4"/>
  <c r="D63" i="4"/>
  <c r="C63" i="4"/>
  <c r="M63" i="4" s="1"/>
  <c r="B63" i="4"/>
  <c r="L62" i="4"/>
  <c r="K62" i="4"/>
  <c r="J62" i="4"/>
  <c r="I62" i="4"/>
  <c r="H62" i="4"/>
  <c r="G62" i="4"/>
  <c r="F62" i="4"/>
  <c r="E62" i="4"/>
  <c r="D62" i="4"/>
  <c r="C62" i="4"/>
  <c r="M62" i="4" s="1"/>
  <c r="B62" i="4"/>
  <c r="L61" i="4"/>
  <c r="K61" i="4"/>
  <c r="J61" i="4"/>
  <c r="I61" i="4"/>
  <c r="H61" i="4"/>
  <c r="G61" i="4"/>
  <c r="F61" i="4"/>
  <c r="E61" i="4"/>
  <c r="D61" i="4"/>
  <c r="C61" i="4"/>
  <c r="M61" i="4" s="1"/>
  <c r="B61" i="4"/>
  <c r="L60" i="4"/>
  <c r="K60" i="4"/>
  <c r="J60" i="4"/>
  <c r="I60" i="4"/>
  <c r="H60" i="4"/>
  <c r="G60" i="4"/>
  <c r="F60" i="4"/>
  <c r="E60" i="4"/>
  <c r="D60" i="4"/>
  <c r="C60" i="4"/>
  <c r="M60" i="4" s="1"/>
  <c r="B60" i="4"/>
  <c r="L59" i="4"/>
  <c r="K59" i="4"/>
  <c r="J59" i="4"/>
  <c r="I59" i="4"/>
  <c r="H59" i="4"/>
  <c r="G59" i="4"/>
  <c r="F59" i="4"/>
  <c r="E59" i="4"/>
  <c r="D59" i="4"/>
  <c r="C59" i="4"/>
  <c r="M59" i="4" s="1"/>
  <c r="B59" i="4"/>
  <c r="L58" i="4"/>
  <c r="K58" i="4"/>
  <c r="J58" i="4"/>
  <c r="I58" i="4"/>
  <c r="H58" i="4"/>
  <c r="G58" i="4"/>
  <c r="F58" i="4"/>
  <c r="E58" i="4"/>
  <c r="D58" i="4"/>
  <c r="C58" i="4"/>
  <c r="M58" i="4" s="1"/>
  <c r="B58" i="4"/>
  <c r="L57" i="4"/>
  <c r="K57" i="4"/>
  <c r="J57" i="4"/>
  <c r="I57" i="4"/>
  <c r="H57" i="4"/>
  <c r="G57" i="4"/>
  <c r="F57" i="4"/>
  <c r="F98" i="4" s="1"/>
  <c r="F161" i="4" s="1"/>
  <c r="E57" i="4"/>
  <c r="D57" i="4"/>
  <c r="C57" i="4"/>
  <c r="M57" i="4" s="1"/>
  <c r="B57" i="4"/>
  <c r="L48" i="4"/>
  <c r="K48" i="4"/>
  <c r="J48" i="4"/>
  <c r="I48" i="4"/>
  <c r="H48" i="4"/>
  <c r="G48" i="4"/>
  <c r="F48" i="4"/>
  <c r="E48" i="4"/>
  <c r="D48" i="4"/>
  <c r="C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48" i="4" s="1"/>
  <c r="M101" i="12" l="1"/>
  <c r="M88" i="12"/>
  <c r="M92" i="12"/>
  <c r="M82" i="11"/>
  <c r="M98" i="11"/>
  <c r="M79" i="11"/>
  <c r="M60" i="11"/>
  <c r="M64" i="11"/>
  <c r="M68" i="11"/>
  <c r="M72" i="11"/>
  <c r="M86" i="11"/>
  <c r="E100" i="11"/>
  <c r="M63" i="11"/>
  <c r="M67" i="11"/>
  <c r="M71" i="11"/>
  <c r="M75" i="11"/>
  <c r="M81" i="11"/>
  <c r="M85" i="11"/>
  <c r="M48" i="11"/>
  <c r="F100" i="11"/>
  <c r="M62" i="11"/>
  <c r="M66" i="11"/>
  <c r="M70" i="11"/>
  <c r="M74" i="11"/>
  <c r="M80" i="11"/>
  <c r="M84" i="11"/>
  <c r="M88" i="11"/>
  <c r="M90" i="11"/>
  <c r="M87" i="12"/>
  <c r="M91" i="12"/>
  <c r="M100" i="12"/>
  <c r="M50" i="12"/>
  <c r="F103" i="12"/>
  <c r="M86" i="12"/>
  <c r="M90" i="12"/>
  <c r="M99" i="12"/>
  <c r="M85" i="12"/>
  <c r="M89" i="12"/>
  <c r="J103" i="12"/>
  <c r="J124" i="12" s="1"/>
  <c r="J125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M83" i="12"/>
  <c r="C103" i="12"/>
  <c r="C125" i="12" s="1"/>
  <c r="G103" i="12"/>
  <c r="G146" i="12" s="1"/>
  <c r="K103" i="12"/>
  <c r="K127" i="12" s="1"/>
  <c r="C128" i="12"/>
  <c r="G129" i="12"/>
  <c r="C130" i="12"/>
  <c r="C132" i="12"/>
  <c r="G132" i="12"/>
  <c r="K132" i="12"/>
  <c r="C134" i="12"/>
  <c r="K134" i="12"/>
  <c r="C135" i="12"/>
  <c r="C136" i="12"/>
  <c r="G136" i="12"/>
  <c r="K136" i="12"/>
  <c r="C137" i="12"/>
  <c r="K137" i="12"/>
  <c r="C138" i="12"/>
  <c r="K138" i="12"/>
  <c r="C139" i="12"/>
  <c r="C140" i="12"/>
  <c r="K140" i="12"/>
  <c r="C141" i="12"/>
  <c r="K141" i="12"/>
  <c r="C142" i="12"/>
  <c r="K142" i="12"/>
  <c r="C143" i="12"/>
  <c r="G143" i="12"/>
  <c r="K143" i="12"/>
  <c r="C144" i="12"/>
  <c r="K144" i="12"/>
  <c r="C145" i="12"/>
  <c r="M82" i="12"/>
  <c r="K145" i="12"/>
  <c r="D103" i="12"/>
  <c r="D146" i="12" s="1"/>
  <c r="H103" i="12"/>
  <c r="H124" i="12" s="1"/>
  <c r="L103" i="12"/>
  <c r="L127" i="12" s="1"/>
  <c r="H125" i="12"/>
  <c r="D126" i="12"/>
  <c r="H126" i="12"/>
  <c r="L128" i="12"/>
  <c r="H129" i="12"/>
  <c r="D130" i="12"/>
  <c r="H130" i="12"/>
  <c r="H131" i="12"/>
  <c r="D132" i="12"/>
  <c r="H132" i="12"/>
  <c r="H133" i="12"/>
  <c r="L133" i="12"/>
  <c r="D134" i="12"/>
  <c r="H134" i="12"/>
  <c r="H135" i="12"/>
  <c r="L135" i="12"/>
  <c r="D136" i="12"/>
  <c r="H136" i="12"/>
  <c r="L136" i="12"/>
  <c r="H137" i="12"/>
  <c r="L137" i="12"/>
  <c r="D138" i="12"/>
  <c r="H138" i="12"/>
  <c r="L138" i="12"/>
  <c r="D139" i="12"/>
  <c r="H139" i="12"/>
  <c r="L139" i="12"/>
  <c r="D140" i="12"/>
  <c r="H140" i="12"/>
  <c r="L140" i="12"/>
  <c r="H141" i="12"/>
  <c r="L141" i="12"/>
  <c r="D142" i="12"/>
  <c r="H142" i="12"/>
  <c r="L142" i="12"/>
  <c r="D143" i="12"/>
  <c r="H143" i="12"/>
  <c r="L143" i="12"/>
  <c r="D144" i="12"/>
  <c r="H144" i="12"/>
  <c r="L144" i="12"/>
  <c r="D145" i="12"/>
  <c r="H145" i="12"/>
  <c r="L145" i="12"/>
  <c r="E103" i="12"/>
  <c r="E128" i="12" s="1"/>
  <c r="I103" i="12"/>
  <c r="I124" i="12" s="1"/>
  <c r="M61" i="12"/>
  <c r="E125" i="12"/>
  <c r="I125" i="12"/>
  <c r="M62" i="12"/>
  <c r="M63" i="12"/>
  <c r="I127" i="12"/>
  <c r="M64" i="12"/>
  <c r="M65" i="12"/>
  <c r="I129" i="12"/>
  <c r="M66" i="12"/>
  <c r="M67" i="12"/>
  <c r="M68" i="12"/>
  <c r="I132" i="12"/>
  <c r="M69" i="12"/>
  <c r="I133" i="12"/>
  <c r="M70" i="12"/>
  <c r="I134" i="12"/>
  <c r="M71" i="12"/>
  <c r="I135" i="12"/>
  <c r="M72" i="12"/>
  <c r="I136" i="12"/>
  <c r="M73" i="12"/>
  <c r="E137" i="12"/>
  <c r="I137" i="12"/>
  <c r="M74" i="12"/>
  <c r="I138" i="12"/>
  <c r="M75" i="12"/>
  <c r="I139" i="12"/>
  <c r="M76" i="12"/>
  <c r="I140" i="12"/>
  <c r="M77" i="12"/>
  <c r="I141" i="12"/>
  <c r="M78" i="12"/>
  <c r="I142" i="12"/>
  <c r="M79" i="12"/>
  <c r="I143" i="12"/>
  <c r="M80" i="12"/>
  <c r="E144" i="12"/>
  <c r="I144" i="12"/>
  <c r="M81" i="12"/>
  <c r="J146" i="12"/>
  <c r="C147" i="12"/>
  <c r="M84" i="12"/>
  <c r="I145" i="12"/>
  <c r="E146" i="12"/>
  <c r="I146" i="12"/>
  <c r="I147" i="12"/>
  <c r="E148" i="12"/>
  <c r="I148" i="12"/>
  <c r="I149" i="12"/>
  <c r="E150" i="12"/>
  <c r="I150" i="12"/>
  <c r="I151" i="12"/>
  <c r="E152" i="12"/>
  <c r="I152" i="12"/>
  <c r="I153" i="12"/>
  <c r="E154" i="12"/>
  <c r="I154" i="12"/>
  <c r="I155" i="12"/>
  <c r="J156" i="12"/>
  <c r="C157" i="12"/>
  <c r="K157" i="12"/>
  <c r="C158" i="12"/>
  <c r="G158" i="12"/>
  <c r="K158" i="12"/>
  <c r="C159" i="12"/>
  <c r="G159" i="12"/>
  <c r="K159" i="12"/>
  <c r="C160" i="12"/>
  <c r="K160" i="12"/>
  <c r="C161" i="12"/>
  <c r="K161" i="12"/>
  <c r="D162" i="12"/>
  <c r="H162" i="12"/>
  <c r="L162" i="12"/>
  <c r="D163" i="12"/>
  <c r="H163" i="12"/>
  <c r="L163" i="12"/>
  <c r="I164" i="12"/>
  <c r="J165" i="12"/>
  <c r="J147" i="12"/>
  <c r="J148" i="12"/>
  <c r="J149" i="12"/>
  <c r="J150" i="12"/>
  <c r="J151" i="12"/>
  <c r="J152" i="12"/>
  <c r="J153" i="12"/>
  <c r="J154" i="12"/>
  <c r="J155" i="12"/>
  <c r="C156" i="12"/>
  <c r="G156" i="12"/>
  <c r="K156" i="12"/>
  <c r="D157" i="12"/>
  <c r="H157" i="12"/>
  <c r="L157" i="12"/>
  <c r="D158" i="12"/>
  <c r="H158" i="12"/>
  <c r="L158" i="12"/>
  <c r="D159" i="12"/>
  <c r="H159" i="12"/>
  <c r="L159" i="12"/>
  <c r="D160" i="12"/>
  <c r="H160" i="12"/>
  <c r="L160" i="12"/>
  <c r="D161" i="12"/>
  <c r="H161" i="12"/>
  <c r="L161" i="12"/>
  <c r="E162" i="12"/>
  <c r="I162" i="12"/>
  <c r="I163" i="12"/>
  <c r="J164" i="12"/>
  <c r="C165" i="12"/>
  <c r="G165" i="12"/>
  <c r="K165" i="12"/>
  <c r="G147" i="12"/>
  <c r="K147" i="12"/>
  <c r="C148" i="12"/>
  <c r="G148" i="12"/>
  <c r="K148" i="12"/>
  <c r="C149" i="12"/>
  <c r="G149" i="12"/>
  <c r="K149" i="12"/>
  <c r="C150" i="12"/>
  <c r="G150" i="12"/>
  <c r="K150" i="12"/>
  <c r="C151" i="12"/>
  <c r="G151" i="12"/>
  <c r="K151" i="12"/>
  <c r="C152" i="12"/>
  <c r="G152" i="12"/>
  <c r="K152" i="12"/>
  <c r="C153" i="12"/>
  <c r="G153" i="12"/>
  <c r="K153" i="12"/>
  <c r="C154" i="12"/>
  <c r="G154" i="12"/>
  <c r="K154" i="12"/>
  <c r="C155" i="12"/>
  <c r="G155" i="12"/>
  <c r="K155" i="12"/>
  <c r="D156" i="12"/>
  <c r="H156" i="12"/>
  <c r="L156" i="12"/>
  <c r="E157" i="12"/>
  <c r="I157" i="12"/>
  <c r="M94" i="12"/>
  <c r="E158" i="12"/>
  <c r="I158" i="12"/>
  <c r="M95" i="12"/>
  <c r="I159" i="12"/>
  <c r="M96" i="12"/>
  <c r="I160" i="12"/>
  <c r="M97" i="12"/>
  <c r="E161" i="12"/>
  <c r="I161" i="12"/>
  <c r="M98" i="12"/>
  <c r="J162" i="12"/>
  <c r="J163" i="12"/>
  <c r="C164" i="12"/>
  <c r="G164" i="12"/>
  <c r="K164" i="12"/>
  <c r="D165" i="12"/>
  <c r="H165" i="12"/>
  <c r="L165" i="12"/>
  <c r="H147" i="12"/>
  <c r="L147" i="12"/>
  <c r="D148" i="12"/>
  <c r="H148" i="12"/>
  <c r="L148" i="12"/>
  <c r="D149" i="12"/>
  <c r="H149" i="12"/>
  <c r="L149" i="12"/>
  <c r="D150" i="12"/>
  <c r="H150" i="12"/>
  <c r="L150" i="12"/>
  <c r="D151" i="12"/>
  <c r="H151" i="12"/>
  <c r="L151" i="12"/>
  <c r="D152" i="12"/>
  <c r="H152" i="12"/>
  <c r="L152" i="12"/>
  <c r="D153" i="12"/>
  <c r="H153" i="12"/>
  <c r="L153" i="12"/>
  <c r="D154" i="12"/>
  <c r="H154" i="12"/>
  <c r="L154" i="12"/>
  <c r="D155" i="12"/>
  <c r="H155" i="12"/>
  <c r="L155" i="12"/>
  <c r="E156" i="12"/>
  <c r="I156" i="12"/>
  <c r="M93" i="12"/>
  <c r="J157" i="12"/>
  <c r="J158" i="12"/>
  <c r="J159" i="12"/>
  <c r="J160" i="12"/>
  <c r="J161" i="12"/>
  <c r="C162" i="12"/>
  <c r="G162" i="12"/>
  <c r="K162" i="12"/>
  <c r="C163" i="12"/>
  <c r="G163" i="12"/>
  <c r="K163" i="12"/>
  <c r="D164" i="12"/>
  <c r="H164" i="12"/>
  <c r="L164" i="12"/>
  <c r="E165" i="12"/>
  <c r="I165" i="12"/>
  <c r="M102" i="12"/>
  <c r="I100" i="11"/>
  <c r="I121" i="11" s="1"/>
  <c r="M59" i="11"/>
  <c r="I135" i="11"/>
  <c r="M78" i="11"/>
  <c r="J100" i="11"/>
  <c r="J139" i="11" s="1"/>
  <c r="J127" i="11"/>
  <c r="J128" i="11"/>
  <c r="J131" i="11"/>
  <c r="J132" i="11"/>
  <c r="J135" i="11"/>
  <c r="J136" i="11"/>
  <c r="J138" i="11"/>
  <c r="M77" i="11"/>
  <c r="J142" i="11"/>
  <c r="C100" i="11"/>
  <c r="C140" i="11" s="1"/>
  <c r="G100" i="11"/>
  <c r="G139" i="11" s="1"/>
  <c r="K100" i="11"/>
  <c r="K139" i="11" s="1"/>
  <c r="C123" i="11"/>
  <c r="C124" i="11"/>
  <c r="K124" i="11"/>
  <c r="G126" i="11"/>
  <c r="C127" i="11"/>
  <c r="C128" i="11"/>
  <c r="K128" i="11"/>
  <c r="G129" i="11"/>
  <c r="C130" i="11"/>
  <c r="G131" i="11"/>
  <c r="C132" i="11"/>
  <c r="K132" i="11"/>
  <c r="C133" i="11"/>
  <c r="G133" i="11"/>
  <c r="C134" i="11"/>
  <c r="G134" i="11"/>
  <c r="K134" i="11"/>
  <c r="G135" i="11"/>
  <c r="C136" i="11"/>
  <c r="G136" i="11"/>
  <c r="K136" i="11"/>
  <c r="C137" i="11"/>
  <c r="G137" i="11"/>
  <c r="C138" i="11"/>
  <c r="M76" i="11"/>
  <c r="G138" i="11"/>
  <c r="J141" i="11"/>
  <c r="D100" i="11"/>
  <c r="D141" i="11" s="1"/>
  <c r="H100" i="11"/>
  <c r="H141" i="11" s="1"/>
  <c r="L100" i="11"/>
  <c r="L140" i="11" s="1"/>
  <c r="D123" i="11"/>
  <c r="L124" i="11"/>
  <c r="L126" i="11"/>
  <c r="D127" i="11"/>
  <c r="H127" i="11"/>
  <c r="D129" i="11"/>
  <c r="L129" i="11"/>
  <c r="L130" i="11"/>
  <c r="D131" i="11"/>
  <c r="H132" i="11"/>
  <c r="D133" i="11"/>
  <c r="L133" i="11"/>
  <c r="L134" i="11"/>
  <c r="D135" i="11"/>
  <c r="H135" i="11"/>
  <c r="H136" i="11"/>
  <c r="D137" i="11"/>
  <c r="L137" i="11"/>
  <c r="L138" i="11"/>
  <c r="J140" i="11"/>
  <c r="D142" i="11"/>
  <c r="H142" i="11"/>
  <c r="L142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J153" i="11"/>
  <c r="C154" i="11"/>
  <c r="G154" i="11"/>
  <c r="K154" i="11"/>
  <c r="C155" i="11"/>
  <c r="G155" i="11"/>
  <c r="K155" i="11"/>
  <c r="C156" i="11"/>
  <c r="G156" i="11"/>
  <c r="K156" i="11"/>
  <c r="C157" i="11"/>
  <c r="G157" i="11"/>
  <c r="K157" i="11"/>
  <c r="C158" i="11"/>
  <c r="G158" i="11"/>
  <c r="K158" i="11"/>
  <c r="H159" i="11"/>
  <c r="L159" i="11"/>
  <c r="D160" i="11"/>
  <c r="H160" i="11"/>
  <c r="L160" i="11"/>
  <c r="M99" i="11"/>
  <c r="M161" i="11" s="1"/>
  <c r="J144" i="11"/>
  <c r="J145" i="11"/>
  <c r="J146" i="11"/>
  <c r="J147" i="11"/>
  <c r="J148" i="11"/>
  <c r="J149" i="11"/>
  <c r="J150" i="11"/>
  <c r="J151" i="11"/>
  <c r="J152" i="11"/>
  <c r="C153" i="11"/>
  <c r="G153" i="11"/>
  <c r="K153" i="11"/>
  <c r="D154" i="11"/>
  <c r="H154" i="11"/>
  <c r="L154" i="11"/>
  <c r="D155" i="11"/>
  <c r="H155" i="11"/>
  <c r="L155" i="11"/>
  <c r="D156" i="11"/>
  <c r="H156" i="11"/>
  <c r="L156" i="11"/>
  <c r="D157" i="11"/>
  <c r="H157" i="11"/>
  <c r="L157" i="11"/>
  <c r="D158" i="11"/>
  <c r="H158" i="11"/>
  <c r="L158" i="11"/>
  <c r="I159" i="11"/>
  <c r="M97" i="11"/>
  <c r="I160" i="11"/>
  <c r="C141" i="11"/>
  <c r="G141" i="11"/>
  <c r="K141" i="11"/>
  <c r="C142" i="11"/>
  <c r="G142" i="11"/>
  <c r="K142" i="11"/>
  <c r="C143" i="11"/>
  <c r="G143" i="11"/>
  <c r="K143" i="11"/>
  <c r="C144" i="11"/>
  <c r="G144" i="11"/>
  <c r="K144" i="11"/>
  <c r="C145" i="11"/>
  <c r="G145" i="11"/>
  <c r="K145" i="11"/>
  <c r="C146" i="11"/>
  <c r="G146" i="11"/>
  <c r="K146" i="11"/>
  <c r="C147" i="11"/>
  <c r="G147" i="11"/>
  <c r="K147" i="11"/>
  <c r="C148" i="11"/>
  <c r="G148" i="11"/>
  <c r="K148" i="11"/>
  <c r="C149" i="11"/>
  <c r="G149" i="11"/>
  <c r="K149" i="11"/>
  <c r="C150" i="11"/>
  <c r="G150" i="11"/>
  <c r="K150" i="11"/>
  <c r="C151" i="11"/>
  <c r="G151" i="11"/>
  <c r="K151" i="11"/>
  <c r="C152" i="11"/>
  <c r="G152" i="11"/>
  <c r="K152" i="11"/>
  <c r="D153" i="11"/>
  <c r="H153" i="11"/>
  <c r="L153" i="11"/>
  <c r="I154" i="11"/>
  <c r="M92" i="11"/>
  <c r="I155" i="11"/>
  <c r="M93" i="11"/>
  <c r="I156" i="11"/>
  <c r="M94" i="11"/>
  <c r="I157" i="11"/>
  <c r="M95" i="11"/>
  <c r="I158" i="11"/>
  <c r="M96" i="11"/>
  <c r="J159" i="11"/>
  <c r="J160" i="11"/>
  <c r="H143" i="11"/>
  <c r="L143" i="11"/>
  <c r="D144" i="11"/>
  <c r="H144" i="11"/>
  <c r="L144" i="11"/>
  <c r="D145" i="11"/>
  <c r="H145" i="11"/>
  <c r="L145" i="11"/>
  <c r="D146" i="11"/>
  <c r="H146" i="11"/>
  <c r="L146" i="11"/>
  <c r="D147" i="11"/>
  <c r="H147" i="11"/>
  <c r="L147" i="11"/>
  <c r="D148" i="11"/>
  <c r="H148" i="11"/>
  <c r="L148" i="11"/>
  <c r="D149" i="11"/>
  <c r="H149" i="11"/>
  <c r="L149" i="11"/>
  <c r="D150" i="11"/>
  <c r="H150" i="11"/>
  <c r="L150" i="11"/>
  <c r="D151" i="11"/>
  <c r="H151" i="11"/>
  <c r="L151" i="11"/>
  <c r="D152" i="11"/>
  <c r="H152" i="11"/>
  <c r="L152" i="11"/>
  <c r="I153" i="11"/>
  <c r="M91" i="11"/>
  <c r="J154" i="11"/>
  <c r="J155" i="11"/>
  <c r="J156" i="11"/>
  <c r="J157" i="11"/>
  <c r="J158" i="11"/>
  <c r="C159" i="11"/>
  <c r="G159" i="11"/>
  <c r="K159" i="11"/>
  <c r="C160" i="11"/>
  <c r="G160" i="11"/>
  <c r="K160" i="11"/>
  <c r="E118" i="9"/>
  <c r="E139" i="9" s="1"/>
  <c r="E180" i="9" s="1"/>
  <c r="I118" i="9"/>
  <c r="I139" i="9" s="1"/>
  <c r="M77" i="9"/>
  <c r="E140" i="9"/>
  <c r="M78" i="9"/>
  <c r="E141" i="9"/>
  <c r="I141" i="9"/>
  <c r="M79" i="9"/>
  <c r="E142" i="9"/>
  <c r="I142" i="9"/>
  <c r="M80" i="9"/>
  <c r="E143" i="9"/>
  <c r="I143" i="9"/>
  <c r="M81" i="9"/>
  <c r="E144" i="9"/>
  <c r="I144" i="9"/>
  <c r="M84" i="9"/>
  <c r="F118" i="9"/>
  <c r="F141" i="9" s="1"/>
  <c r="J118" i="9"/>
  <c r="J145" i="9" s="1"/>
  <c r="J140" i="9"/>
  <c r="J141" i="9"/>
  <c r="J142" i="9"/>
  <c r="J143" i="9"/>
  <c r="J144" i="9"/>
  <c r="M83" i="9"/>
  <c r="F148" i="9"/>
  <c r="M87" i="9"/>
  <c r="C139" i="9"/>
  <c r="C118" i="9"/>
  <c r="C145" i="9" s="1"/>
  <c r="G139" i="9"/>
  <c r="G118" i="9"/>
  <c r="G145" i="9" s="1"/>
  <c r="K139" i="9"/>
  <c r="K118" i="9"/>
  <c r="K146" i="9" s="1"/>
  <c r="C140" i="9"/>
  <c r="G140" i="9"/>
  <c r="K140" i="9"/>
  <c r="C141" i="9"/>
  <c r="G141" i="9"/>
  <c r="K141" i="9"/>
  <c r="C142" i="9"/>
  <c r="G142" i="9"/>
  <c r="K142" i="9"/>
  <c r="C143" i="9"/>
  <c r="G143" i="9"/>
  <c r="K143" i="9"/>
  <c r="C144" i="9"/>
  <c r="M82" i="9"/>
  <c r="G144" i="9"/>
  <c r="K144" i="9"/>
  <c r="F147" i="9"/>
  <c r="J147" i="9"/>
  <c r="C148" i="9"/>
  <c r="M86" i="9"/>
  <c r="D139" i="9"/>
  <c r="D118" i="9"/>
  <c r="D146" i="9" s="1"/>
  <c r="H139" i="9"/>
  <c r="H118" i="9"/>
  <c r="H146" i="9" s="1"/>
  <c r="L139" i="9"/>
  <c r="L118" i="9"/>
  <c r="L146" i="9" s="1"/>
  <c r="D140" i="9"/>
  <c r="H140" i="9"/>
  <c r="L140" i="9"/>
  <c r="D141" i="9"/>
  <c r="H141" i="9"/>
  <c r="L141" i="9"/>
  <c r="D142" i="9"/>
  <c r="H142" i="9"/>
  <c r="L142" i="9"/>
  <c r="D143" i="9"/>
  <c r="H143" i="9"/>
  <c r="L143" i="9"/>
  <c r="D144" i="9"/>
  <c r="H144" i="9"/>
  <c r="L144" i="9"/>
  <c r="F146" i="9"/>
  <c r="J146" i="9"/>
  <c r="C147" i="9"/>
  <c r="M85" i="9"/>
  <c r="G147" i="9"/>
  <c r="K147" i="9"/>
  <c r="E145" i="9"/>
  <c r="I145" i="9"/>
  <c r="E146" i="9"/>
  <c r="I146" i="9"/>
  <c r="E147" i="9"/>
  <c r="I147" i="9"/>
  <c r="E148" i="9"/>
  <c r="I148" i="9"/>
  <c r="E149" i="9"/>
  <c r="I149" i="9"/>
  <c r="E150" i="9"/>
  <c r="I150" i="9"/>
  <c r="E151" i="9"/>
  <c r="I151" i="9"/>
  <c r="E152" i="9"/>
  <c r="I152" i="9"/>
  <c r="E153" i="9"/>
  <c r="I153" i="9"/>
  <c r="E154" i="9"/>
  <c r="I154" i="9"/>
  <c r="E155" i="9"/>
  <c r="I155" i="9"/>
  <c r="E156" i="9"/>
  <c r="I156" i="9"/>
  <c r="E157" i="9"/>
  <c r="I157" i="9"/>
  <c r="E158" i="9"/>
  <c r="I158" i="9"/>
  <c r="E159" i="9"/>
  <c r="I159" i="9"/>
  <c r="E160" i="9"/>
  <c r="I160" i="9"/>
  <c r="E161" i="9"/>
  <c r="I161" i="9"/>
  <c r="E162" i="9"/>
  <c r="I162" i="9"/>
  <c r="E163" i="9"/>
  <c r="I163" i="9"/>
  <c r="E164" i="9"/>
  <c r="I164" i="9"/>
  <c r="E165" i="9"/>
  <c r="I165" i="9"/>
  <c r="E166" i="9"/>
  <c r="I166" i="9"/>
  <c r="E167" i="9"/>
  <c r="I167" i="9"/>
  <c r="E168" i="9"/>
  <c r="I168" i="9"/>
  <c r="E169" i="9"/>
  <c r="I169" i="9"/>
  <c r="E170" i="9"/>
  <c r="I170" i="9"/>
  <c r="F171" i="9"/>
  <c r="J171" i="9"/>
  <c r="C172" i="9"/>
  <c r="M110" i="9"/>
  <c r="G172" i="9"/>
  <c r="K172" i="9"/>
  <c r="D173" i="9"/>
  <c r="F150" i="9"/>
  <c r="J150" i="9"/>
  <c r="F151" i="9"/>
  <c r="J151" i="9"/>
  <c r="F152" i="9"/>
  <c r="J152" i="9"/>
  <c r="F153" i="9"/>
  <c r="J153" i="9"/>
  <c r="F154" i="9"/>
  <c r="J154" i="9"/>
  <c r="F155" i="9"/>
  <c r="J155" i="9"/>
  <c r="F156" i="9"/>
  <c r="J156" i="9"/>
  <c r="F157" i="9"/>
  <c r="J157" i="9"/>
  <c r="F158" i="9"/>
  <c r="J158" i="9"/>
  <c r="F159" i="9"/>
  <c r="J159" i="9"/>
  <c r="F160" i="9"/>
  <c r="J160" i="9"/>
  <c r="F161" i="9"/>
  <c r="J161" i="9"/>
  <c r="F162" i="9"/>
  <c r="J162" i="9"/>
  <c r="F163" i="9"/>
  <c r="J163" i="9"/>
  <c r="F164" i="9"/>
  <c r="J164" i="9"/>
  <c r="F165" i="9"/>
  <c r="J165" i="9"/>
  <c r="F166" i="9"/>
  <c r="J166" i="9"/>
  <c r="F167" i="9"/>
  <c r="J167" i="9"/>
  <c r="F168" i="9"/>
  <c r="J168" i="9"/>
  <c r="F169" i="9"/>
  <c r="J169" i="9"/>
  <c r="F170" i="9"/>
  <c r="J170" i="9"/>
  <c r="C171" i="9"/>
  <c r="G171" i="9"/>
  <c r="K171" i="9"/>
  <c r="D172" i="9"/>
  <c r="H172" i="9"/>
  <c r="L172" i="9"/>
  <c r="C175" i="9"/>
  <c r="M113" i="9"/>
  <c r="G148" i="9"/>
  <c r="K148" i="9"/>
  <c r="C149" i="9"/>
  <c r="G149" i="9"/>
  <c r="K149" i="9"/>
  <c r="C150" i="9"/>
  <c r="G150" i="9"/>
  <c r="K150" i="9"/>
  <c r="C151" i="9"/>
  <c r="G151" i="9"/>
  <c r="K151" i="9"/>
  <c r="C152" i="9"/>
  <c r="G152" i="9"/>
  <c r="K152" i="9"/>
  <c r="C153" i="9"/>
  <c r="G153" i="9"/>
  <c r="K153" i="9"/>
  <c r="C154" i="9"/>
  <c r="G154" i="9"/>
  <c r="K154" i="9"/>
  <c r="C155" i="9"/>
  <c r="G155" i="9"/>
  <c r="K155" i="9"/>
  <c r="C156" i="9"/>
  <c r="G156" i="9"/>
  <c r="K156" i="9"/>
  <c r="C157" i="9"/>
  <c r="G157" i="9"/>
  <c r="K157" i="9"/>
  <c r="C158" i="9"/>
  <c r="G158" i="9"/>
  <c r="K158" i="9"/>
  <c r="C159" i="9"/>
  <c r="G159" i="9"/>
  <c r="K159" i="9"/>
  <c r="C160" i="9"/>
  <c r="G160" i="9"/>
  <c r="K160" i="9"/>
  <c r="C161" i="9"/>
  <c r="G161" i="9"/>
  <c r="K161" i="9"/>
  <c r="C162" i="9"/>
  <c r="G162" i="9"/>
  <c r="K162" i="9"/>
  <c r="C163" i="9"/>
  <c r="G163" i="9"/>
  <c r="K163" i="9"/>
  <c r="C164" i="9"/>
  <c r="G164" i="9"/>
  <c r="K164" i="9"/>
  <c r="C165" i="9"/>
  <c r="G165" i="9"/>
  <c r="K165" i="9"/>
  <c r="C166" i="9"/>
  <c r="G166" i="9"/>
  <c r="K166" i="9"/>
  <c r="C167" i="9"/>
  <c r="G167" i="9"/>
  <c r="K167" i="9"/>
  <c r="C168" i="9"/>
  <c r="G168" i="9"/>
  <c r="K168" i="9"/>
  <c r="C169" i="9"/>
  <c r="G169" i="9"/>
  <c r="K169" i="9"/>
  <c r="C170" i="9"/>
  <c r="G170" i="9"/>
  <c r="F173" i="9"/>
  <c r="C174" i="9"/>
  <c r="M112" i="9"/>
  <c r="G174" i="9"/>
  <c r="K174" i="9"/>
  <c r="H147" i="9"/>
  <c r="L147" i="9"/>
  <c r="D148" i="9"/>
  <c r="H148" i="9"/>
  <c r="L148" i="9"/>
  <c r="D149" i="9"/>
  <c r="H149" i="9"/>
  <c r="L149" i="9"/>
  <c r="D150" i="9"/>
  <c r="H150" i="9"/>
  <c r="L150" i="9"/>
  <c r="D151" i="9"/>
  <c r="H151" i="9"/>
  <c r="L151" i="9"/>
  <c r="D152" i="9"/>
  <c r="H152" i="9"/>
  <c r="L152" i="9"/>
  <c r="D153" i="9"/>
  <c r="H153" i="9"/>
  <c r="L153" i="9"/>
  <c r="D154" i="9"/>
  <c r="H154" i="9"/>
  <c r="L154" i="9"/>
  <c r="D155" i="9"/>
  <c r="H155" i="9"/>
  <c r="L155" i="9"/>
  <c r="D156" i="9"/>
  <c r="H156" i="9"/>
  <c r="L156" i="9"/>
  <c r="D157" i="9"/>
  <c r="H157" i="9"/>
  <c r="L157" i="9"/>
  <c r="D158" i="9"/>
  <c r="H158" i="9"/>
  <c r="L158" i="9"/>
  <c r="D159" i="9"/>
  <c r="H159" i="9"/>
  <c r="L159" i="9"/>
  <c r="D160" i="9"/>
  <c r="H160" i="9"/>
  <c r="L160" i="9"/>
  <c r="D161" i="9"/>
  <c r="H161" i="9"/>
  <c r="L161" i="9"/>
  <c r="D162" i="9"/>
  <c r="H162" i="9"/>
  <c r="L162" i="9"/>
  <c r="D163" i="9"/>
  <c r="H163" i="9"/>
  <c r="L163" i="9"/>
  <c r="D164" i="9"/>
  <c r="H164" i="9"/>
  <c r="L164" i="9"/>
  <c r="D165" i="9"/>
  <c r="H165" i="9"/>
  <c r="L165" i="9"/>
  <c r="D166" i="9"/>
  <c r="H166" i="9"/>
  <c r="L166" i="9"/>
  <c r="D167" i="9"/>
  <c r="H167" i="9"/>
  <c r="L167" i="9"/>
  <c r="D168" i="9"/>
  <c r="H168" i="9"/>
  <c r="L168" i="9"/>
  <c r="D169" i="9"/>
  <c r="H169" i="9"/>
  <c r="L169" i="9"/>
  <c r="D170" i="9"/>
  <c r="H170" i="9"/>
  <c r="L170" i="9"/>
  <c r="E171" i="9"/>
  <c r="I171" i="9"/>
  <c r="M109" i="9"/>
  <c r="F172" i="9"/>
  <c r="J172" i="9"/>
  <c r="C173" i="9"/>
  <c r="M111" i="9"/>
  <c r="G173" i="9"/>
  <c r="K173" i="9"/>
  <c r="H173" i="9"/>
  <c r="L173" i="9"/>
  <c r="D174" i="9"/>
  <c r="H174" i="9"/>
  <c r="L174" i="9"/>
  <c r="D175" i="9"/>
  <c r="H175" i="9"/>
  <c r="L175" i="9"/>
  <c r="D176" i="9"/>
  <c r="H176" i="9"/>
  <c r="L176" i="9"/>
  <c r="E177" i="9"/>
  <c r="I177" i="9"/>
  <c r="E178" i="9"/>
  <c r="I178" i="9"/>
  <c r="F179" i="9"/>
  <c r="K170" i="9"/>
  <c r="D171" i="9"/>
  <c r="H171" i="9"/>
  <c r="L171" i="9"/>
  <c r="E172" i="9"/>
  <c r="I172" i="9"/>
  <c r="E173" i="9"/>
  <c r="I173" i="9"/>
  <c r="E174" i="9"/>
  <c r="I174" i="9"/>
  <c r="E175" i="9"/>
  <c r="I175" i="9"/>
  <c r="E176" i="9"/>
  <c r="I176" i="9"/>
  <c r="F177" i="9"/>
  <c r="J177" i="9"/>
  <c r="F178" i="9"/>
  <c r="J178" i="9"/>
  <c r="J173" i="9"/>
  <c r="F174" i="9"/>
  <c r="J174" i="9"/>
  <c r="F175" i="9"/>
  <c r="J175" i="9"/>
  <c r="F176" i="9"/>
  <c r="J176" i="9"/>
  <c r="C177" i="9"/>
  <c r="G177" i="9"/>
  <c r="K177" i="9"/>
  <c r="C178" i="9"/>
  <c r="G178" i="9"/>
  <c r="K178" i="9"/>
  <c r="G175" i="9"/>
  <c r="K175" i="9"/>
  <c r="C176" i="9"/>
  <c r="G176" i="9"/>
  <c r="K176" i="9"/>
  <c r="D177" i="9"/>
  <c r="H177" i="9"/>
  <c r="L177" i="9"/>
  <c r="D178" i="9"/>
  <c r="H178" i="9"/>
  <c r="L178" i="9"/>
  <c r="M117" i="9"/>
  <c r="M179" i="9" s="1"/>
  <c r="D118" i="7"/>
  <c r="D140" i="7" s="1"/>
  <c r="H118" i="7"/>
  <c r="H139" i="7" s="1"/>
  <c r="L118" i="7"/>
  <c r="L142" i="7" s="1"/>
  <c r="H140" i="7"/>
  <c r="D141" i="7"/>
  <c r="L141" i="7"/>
  <c r="D142" i="7"/>
  <c r="H142" i="7"/>
  <c r="D143" i="7"/>
  <c r="H143" i="7"/>
  <c r="L143" i="7"/>
  <c r="H144" i="7"/>
  <c r="L144" i="7"/>
  <c r="D145" i="7"/>
  <c r="L145" i="7"/>
  <c r="D146" i="7"/>
  <c r="H146" i="7"/>
  <c r="D147" i="7"/>
  <c r="H147" i="7"/>
  <c r="L147" i="7"/>
  <c r="H148" i="7"/>
  <c r="L148" i="7"/>
  <c r="D149" i="7"/>
  <c r="L149" i="7"/>
  <c r="D150" i="7"/>
  <c r="H150" i="7"/>
  <c r="D151" i="7"/>
  <c r="H151" i="7"/>
  <c r="L151" i="7"/>
  <c r="H152" i="7"/>
  <c r="L152" i="7"/>
  <c r="D153" i="7"/>
  <c r="H153" i="7"/>
  <c r="L153" i="7"/>
  <c r="D154" i="7"/>
  <c r="H154" i="7"/>
  <c r="L154" i="7"/>
  <c r="D155" i="7"/>
  <c r="H155" i="7"/>
  <c r="L155" i="7"/>
  <c r="D156" i="7"/>
  <c r="H156" i="7"/>
  <c r="L156" i="7"/>
  <c r="D157" i="7"/>
  <c r="H157" i="7"/>
  <c r="L157" i="7"/>
  <c r="D158" i="7"/>
  <c r="H158" i="7"/>
  <c r="L158" i="7"/>
  <c r="D159" i="7"/>
  <c r="M97" i="7"/>
  <c r="H159" i="7"/>
  <c r="E118" i="7"/>
  <c r="E141" i="7" s="1"/>
  <c r="I118" i="7"/>
  <c r="I139" i="7"/>
  <c r="I140" i="7"/>
  <c r="I141" i="7"/>
  <c r="I142" i="7"/>
  <c r="I143" i="7"/>
  <c r="E144" i="7"/>
  <c r="I144" i="7"/>
  <c r="I145" i="7"/>
  <c r="E146" i="7"/>
  <c r="I146" i="7"/>
  <c r="I147" i="7"/>
  <c r="E148" i="7"/>
  <c r="I148" i="7"/>
  <c r="M86" i="7"/>
  <c r="M118" i="7" s="1"/>
  <c r="E149" i="7"/>
  <c r="I149" i="7"/>
  <c r="M87" i="7"/>
  <c r="I150" i="7"/>
  <c r="M88" i="7"/>
  <c r="E151" i="7"/>
  <c r="I151" i="7"/>
  <c r="M89" i="7"/>
  <c r="E152" i="7"/>
  <c r="I152" i="7"/>
  <c r="M90" i="7"/>
  <c r="E153" i="7"/>
  <c r="I153" i="7"/>
  <c r="M91" i="7"/>
  <c r="I154" i="7"/>
  <c r="M92" i="7"/>
  <c r="E155" i="7"/>
  <c r="I155" i="7"/>
  <c r="M93" i="7"/>
  <c r="E156" i="7"/>
  <c r="I156" i="7"/>
  <c r="M94" i="7"/>
  <c r="E157" i="7"/>
  <c r="I157" i="7"/>
  <c r="M95" i="7"/>
  <c r="E158" i="7"/>
  <c r="I158" i="7"/>
  <c r="M96" i="7"/>
  <c r="E159" i="7"/>
  <c r="I159" i="7"/>
  <c r="J118" i="7"/>
  <c r="J140" i="7" s="1"/>
  <c r="J139" i="7"/>
  <c r="J141" i="7"/>
  <c r="J142" i="7"/>
  <c r="J143" i="7"/>
  <c r="J145" i="7"/>
  <c r="J146" i="7"/>
  <c r="J147" i="7"/>
  <c r="J149" i="7"/>
  <c r="J150" i="7"/>
  <c r="J151" i="7"/>
  <c r="J153" i="7"/>
  <c r="J154" i="7"/>
  <c r="J155" i="7"/>
  <c r="C139" i="7"/>
  <c r="C118" i="7"/>
  <c r="C143" i="7" s="1"/>
  <c r="G118" i="7"/>
  <c r="G139" i="7" s="1"/>
  <c r="K118" i="7"/>
  <c r="K141" i="7" s="1"/>
  <c r="C140" i="7"/>
  <c r="K140" i="7"/>
  <c r="C141" i="7"/>
  <c r="G141" i="7"/>
  <c r="C142" i="7"/>
  <c r="K142" i="7"/>
  <c r="G143" i="7"/>
  <c r="C144" i="7"/>
  <c r="K144" i="7"/>
  <c r="C145" i="7"/>
  <c r="G145" i="7"/>
  <c r="C146" i="7"/>
  <c r="K146" i="7"/>
  <c r="G147" i="7"/>
  <c r="K147" i="7"/>
  <c r="C148" i="7"/>
  <c r="K148" i="7"/>
  <c r="C149" i="7"/>
  <c r="G149" i="7"/>
  <c r="C150" i="7"/>
  <c r="G150" i="7"/>
  <c r="K150" i="7"/>
  <c r="G151" i="7"/>
  <c r="K151" i="7"/>
  <c r="C152" i="7"/>
  <c r="K152" i="7"/>
  <c r="C153" i="7"/>
  <c r="G153" i="7"/>
  <c r="C154" i="7"/>
  <c r="G154" i="7"/>
  <c r="K154" i="7"/>
  <c r="G155" i="7"/>
  <c r="K155" i="7"/>
  <c r="C156" i="7"/>
  <c r="K156" i="7"/>
  <c r="C157" i="7"/>
  <c r="G157" i="7"/>
  <c r="K157" i="7"/>
  <c r="C158" i="7"/>
  <c r="G158" i="7"/>
  <c r="C159" i="7"/>
  <c r="G159" i="7"/>
  <c r="K159" i="7"/>
  <c r="G160" i="7"/>
  <c r="K160" i="7"/>
  <c r="C161" i="7"/>
  <c r="K161" i="7"/>
  <c r="C162" i="7"/>
  <c r="G162" i="7"/>
  <c r="C163" i="7"/>
  <c r="G163" i="7"/>
  <c r="K163" i="7"/>
  <c r="G164" i="7"/>
  <c r="K164" i="7"/>
  <c r="C165" i="7"/>
  <c r="K165" i="7"/>
  <c r="C166" i="7"/>
  <c r="G166" i="7"/>
  <c r="C167" i="7"/>
  <c r="G167" i="7"/>
  <c r="K167" i="7"/>
  <c r="G168" i="7"/>
  <c r="K168" i="7"/>
  <c r="C169" i="7"/>
  <c r="K169" i="7"/>
  <c r="C170" i="7"/>
  <c r="G170" i="7"/>
  <c r="D171" i="7"/>
  <c r="H171" i="7"/>
  <c r="L171" i="7"/>
  <c r="E172" i="7"/>
  <c r="I172" i="7"/>
  <c r="E173" i="7"/>
  <c r="I173" i="7"/>
  <c r="E174" i="7"/>
  <c r="I174" i="7"/>
  <c r="E175" i="7"/>
  <c r="I175" i="7"/>
  <c r="E176" i="7"/>
  <c r="I176" i="7"/>
  <c r="J177" i="7"/>
  <c r="J178" i="7"/>
  <c r="L159" i="7"/>
  <c r="D160" i="7"/>
  <c r="H160" i="7"/>
  <c r="L160" i="7"/>
  <c r="D161" i="7"/>
  <c r="H161" i="7"/>
  <c r="L161" i="7"/>
  <c r="D162" i="7"/>
  <c r="H162" i="7"/>
  <c r="L162" i="7"/>
  <c r="D163" i="7"/>
  <c r="H163" i="7"/>
  <c r="L163" i="7"/>
  <c r="D164" i="7"/>
  <c r="H164" i="7"/>
  <c r="L164" i="7"/>
  <c r="D165" i="7"/>
  <c r="H165" i="7"/>
  <c r="L165" i="7"/>
  <c r="D166" i="7"/>
  <c r="H166" i="7"/>
  <c r="L166" i="7"/>
  <c r="D167" i="7"/>
  <c r="H167" i="7"/>
  <c r="L167" i="7"/>
  <c r="D168" i="7"/>
  <c r="H168" i="7"/>
  <c r="L168" i="7"/>
  <c r="D169" i="7"/>
  <c r="H169" i="7"/>
  <c r="L169" i="7"/>
  <c r="D170" i="7"/>
  <c r="H170" i="7"/>
  <c r="L170" i="7"/>
  <c r="E171" i="7"/>
  <c r="I171" i="7"/>
  <c r="M109" i="7"/>
  <c r="J172" i="7"/>
  <c r="J173" i="7"/>
  <c r="J174" i="7"/>
  <c r="J175" i="7"/>
  <c r="J176" i="7"/>
  <c r="C177" i="7"/>
  <c r="G177" i="7"/>
  <c r="K177" i="7"/>
  <c r="C178" i="7"/>
  <c r="G178" i="7"/>
  <c r="K178" i="7"/>
  <c r="E160" i="7"/>
  <c r="I160" i="7"/>
  <c r="M98" i="7"/>
  <c r="E161" i="7"/>
  <c r="I161" i="7"/>
  <c r="M99" i="7"/>
  <c r="E162" i="7"/>
  <c r="I162" i="7"/>
  <c r="M100" i="7"/>
  <c r="E163" i="7"/>
  <c r="I163" i="7"/>
  <c r="M101" i="7"/>
  <c r="E164" i="7"/>
  <c r="I164" i="7"/>
  <c r="M102" i="7"/>
  <c r="E165" i="7"/>
  <c r="I165" i="7"/>
  <c r="M103" i="7"/>
  <c r="E166" i="7"/>
  <c r="I166" i="7"/>
  <c r="M104" i="7"/>
  <c r="E167" i="7"/>
  <c r="I167" i="7"/>
  <c r="M105" i="7"/>
  <c r="E168" i="7"/>
  <c r="I168" i="7"/>
  <c r="M106" i="7"/>
  <c r="E169" i="7"/>
  <c r="I169" i="7"/>
  <c r="M107" i="7"/>
  <c r="E170" i="7"/>
  <c r="I170" i="7"/>
  <c r="M108" i="7"/>
  <c r="J171" i="7"/>
  <c r="C172" i="7"/>
  <c r="G172" i="7"/>
  <c r="K172" i="7"/>
  <c r="C173" i="7"/>
  <c r="G173" i="7"/>
  <c r="K173" i="7"/>
  <c r="C174" i="7"/>
  <c r="G174" i="7"/>
  <c r="K174" i="7"/>
  <c r="C175" i="7"/>
  <c r="G175" i="7"/>
  <c r="K175" i="7"/>
  <c r="C176" i="7"/>
  <c r="G176" i="7"/>
  <c r="K176" i="7"/>
  <c r="D177" i="7"/>
  <c r="H177" i="7"/>
  <c r="L177" i="7"/>
  <c r="D178" i="7"/>
  <c r="H178" i="7"/>
  <c r="L178" i="7"/>
  <c r="M117" i="7"/>
  <c r="M179" i="7" s="1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C171" i="7"/>
  <c r="G171" i="7"/>
  <c r="K171" i="7"/>
  <c r="D172" i="7"/>
  <c r="H172" i="7"/>
  <c r="L172" i="7"/>
  <c r="D173" i="7"/>
  <c r="H173" i="7"/>
  <c r="L173" i="7"/>
  <c r="D174" i="7"/>
  <c r="H174" i="7"/>
  <c r="L174" i="7"/>
  <c r="D175" i="7"/>
  <c r="H175" i="7"/>
  <c r="L175" i="7"/>
  <c r="D176" i="7"/>
  <c r="H176" i="7"/>
  <c r="L176" i="7"/>
  <c r="E177" i="7"/>
  <c r="I177" i="7"/>
  <c r="M115" i="7"/>
  <c r="E178" i="7"/>
  <c r="I178" i="7"/>
  <c r="M116" i="7"/>
  <c r="C118" i="6"/>
  <c r="C139" i="6" s="1"/>
  <c r="G118" i="6"/>
  <c r="G143" i="6" s="1"/>
  <c r="K118" i="6"/>
  <c r="K139" i="6" s="1"/>
  <c r="C140" i="6"/>
  <c r="G140" i="6"/>
  <c r="C141" i="6"/>
  <c r="G141" i="6"/>
  <c r="K141" i="6"/>
  <c r="G142" i="6"/>
  <c r="K142" i="6"/>
  <c r="C143" i="6"/>
  <c r="K143" i="6"/>
  <c r="C144" i="6"/>
  <c r="G144" i="6"/>
  <c r="C145" i="6"/>
  <c r="G145" i="6"/>
  <c r="K145" i="6"/>
  <c r="C146" i="6"/>
  <c r="G146" i="6"/>
  <c r="K146" i="6"/>
  <c r="C147" i="6"/>
  <c r="G147" i="6"/>
  <c r="K147" i="6"/>
  <c r="C148" i="6"/>
  <c r="G148" i="6"/>
  <c r="K148" i="6"/>
  <c r="C149" i="6"/>
  <c r="G149" i="6"/>
  <c r="K149" i="6"/>
  <c r="C150" i="6"/>
  <c r="G150" i="6"/>
  <c r="K150" i="6"/>
  <c r="C151" i="6"/>
  <c r="G151" i="6"/>
  <c r="K151" i="6"/>
  <c r="C152" i="6"/>
  <c r="G152" i="6"/>
  <c r="K152" i="6"/>
  <c r="C153" i="6"/>
  <c r="G153" i="6"/>
  <c r="K153" i="6"/>
  <c r="C154" i="6"/>
  <c r="G154" i="6"/>
  <c r="K154" i="6"/>
  <c r="C155" i="6"/>
  <c r="G155" i="6"/>
  <c r="K155" i="6"/>
  <c r="C156" i="6"/>
  <c r="G156" i="6"/>
  <c r="K156" i="6"/>
  <c r="C157" i="6"/>
  <c r="G157" i="6"/>
  <c r="K157" i="6"/>
  <c r="C158" i="6"/>
  <c r="M96" i="6"/>
  <c r="G158" i="6"/>
  <c r="K158" i="6"/>
  <c r="H159" i="6"/>
  <c r="D139" i="6"/>
  <c r="D118" i="6"/>
  <c r="D159" i="6" s="1"/>
  <c r="H118" i="6"/>
  <c r="H139" i="6" s="1"/>
  <c r="L118" i="6"/>
  <c r="L141" i="6" s="1"/>
  <c r="L140" i="6"/>
  <c r="D141" i="6"/>
  <c r="H141" i="6"/>
  <c r="D142" i="6"/>
  <c r="H142" i="6"/>
  <c r="H143" i="6"/>
  <c r="D144" i="6"/>
  <c r="L144" i="6"/>
  <c r="D145" i="6"/>
  <c r="H145" i="6"/>
  <c r="D146" i="6"/>
  <c r="H146" i="6"/>
  <c r="H147" i="6"/>
  <c r="D148" i="6"/>
  <c r="L148" i="6"/>
  <c r="D149" i="6"/>
  <c r="H149" i="6"/>
  <c r="D150" i="6"/>
  <c r="H150" i="6"/>
  <c r="L150" i="6"/>
  <c r="H151" i="6"/>
  <c r="L151" i="6"/>
  <c r="D152" i="6"/>
  <c r="L152" i="6"/>
  <c r="D153" i="6"/>
  <c r="H153" i="6"/>
  <c r="D154" i="6"/>
  <c r="H154" i="6"/>
  <c r="L154" i="6"/>
  <c r="H155" i="6"/>
  <c r="L155" i="6"/>
  <c r="D156" i="6"/>
  <c r="H156" i="6"/>
  <c r="L156" i="6"/>
  <c r="D157" i="6"/>
  <c r="H157" i="6"/>
  <c r="D158" i="6"/>
  <c r="H158" i="6"/>
  <c r="L158" i="6"/>
  <c r="E118" i="6"/>
  <c r="E143" i="6" s="1"/>
  <c r="I118" i="6"/>
  <c r="I139" i="6"/>
  <c r="M77" i="6"/>
  <c r="E140" i="6"/>
  <c r="I140" i="6"/>
  <c r="M78" i="6"/>
  <c r="E141" i="6"/>
  <c r="I141" i="6"/>
  <c r="M79" i="6"/>
  <c r="E142" i="6"/>
  <c r="I142" i="6"/>
  <c r="M80" i="6"/>
  <c r="I143" i="6"/>
  <c r="M81" i="6"/>
  <c r="E144" i="6"/>
  <c r="I144" i="6"/>
  <c r="M82" i="6"/>
  <c r="E145" i="6"/>
  <c r="I145" i="6"/>
  <c r="M83" i="6"/>
  <c r="E146" i="6"/>
  <c r="I146" i="6"/>
  <c r="M84" i="6"/>
  <c r="I147" i="6"/>
  <c r="M85" i="6"/>
  <c r="E148" i="6"/>
  <c r="I148" i="6"/>
  <c r="M86" i="6"/>
  <c r="E149" i="6"/>
  <c r="I149" i="6"/>
  <c r="M87" i="6"/>
  <c r="E150" i="6"/>
  <c r="I150" i="6"/>
  <c r="M88" i="6"/>
  <c r="E151" i="6"/>
  <c r="I151" i="6"/>
  <c r="M89" i="6"/>
  <c r="E152" i="6"/>
  <c r="I152" i="6"/>
  <c r="M90" i="6"/>
  <c r="E153" i="6"/>
  <c r="I153" i="6"/>
  <c r="M91" i="6"/>
  <c r="E154" i="6"/>
  <c r="I154" i="6"/>
  <c r="M92" i="6"/>
  <c r="E155" i="6"/>
  <c r="I155" i="6"/>
  <c r="M93" i="6"/>
  <c r="E156" i="6"/>
  <c r="I156" i="6"/>
  <c r="M94" i="6"/>
  <c r="E157" i="6"/>
  <c r="I157" i="6"/>
  <c r="M95" i="6"/>
  <c r="E158" i="6"/>
  <c r="J118" i="6"/>
  <c r="J141" i="6" s="1"/>
  <c r="J142" i="6"/>
  <c r="J146" i="6"/>
  <c r="J150" i="6"/>
  <c r="J154" i="6"/>
  <c r="J158" i="6"/>
  <c r="C159" i="6"/>
  <c r="M97" i="6"/>
  <c r="G159" i="6"/>
  <c r="D160" i="6"/>
  <c r="H160" i="6"/>
  <c r="L160" i="6"/>
  <c r="J160" i="6"/>
  <c r="J164" i="6"/>
  <c r="J168" i="6"/>
  <c r="C171" i="6"/>
  <c r="G171" i="6"/>
  <c r="K171" i="6"/>
  <c r="D172" i="6"/>
  <c r="H172" i="6"/>
  <c r="L172" i="6"/>
  <c r="D173" i="6"/>
  <c r="H173" i="6"/>
  <c r="L173" i="6"/>
  <c r="D174" i="6"/>
  <c r="H174" i="6"/>
  <c r="L174" i="6"/>
  <c r="D175" i="6"/>
  <c r="H175" i="6"/>
  <c r="L175" i="6"/>
  <c r="D176" i="6"/>
  <c r="H176" i="6"/>
  <c r="L176" i="6"/>
  <c r="E177" i="6"/>
  <c r="I177" i="6"/>
  <c r="E178" i="6"/>
  <c r="I178" i="6"/>
  <c r="K159" i="6"/>
  <c r="C160" i="6"/>
  <c r="G160" i="6"/>
  <c r="K160" i="6"/>
  <c r="C161" i="6"/>
  <c r="G161" i="6"/>
  <c r="K161" i="6"/>
  <c r="C162" i="6"/>
  <c r="G162" i="6"/>
  <c r="K162" i="6"/>
  <c r="C163" i="6"/>
  <c r="G163" i="6"/>
  <c r="K163" i="6"/>
  <c r="C164" i="6"/>
  <c r="G164" i="6"/>
  <c r="K164" i="6"/>
  <c r="C165" i="6"/>
  <c r="G165" i="6"/>
  <c r="K165" i="6"/>
  <c r="C166" i="6"/>
  <c r="G166" i="6"/>
  <c r="K166" i="6"/>
  <c r="C167" i="6"/>
  <c r="G167" i="6"/>
  <c r="K167" i="6"/>
  <c r="C168" i="6"/>
  <c r="G168" i="6"/>
  <c r="K168" i="6"/>
  <c r="C169" i="6"/>
  <c r="G169" i="6"/>
  <c r="K169" i="6"/>
  <c r="C170" i="6"/>
  <c r="G170" i="6"/>
  <c r="K170" i="6"/>
  <c r="D171" i="6"/>
  <c r="H171" i="6"/>
  <c r="L171" i="6"/>
  <c r="E172" i="6"/>
  <c r="I172" i="6"/>
  <c r="E173" i="6"/>
  <c r="I173" i="6"/>
  <c r="E174" i="6"/>
  <c r="I174" i="6"/>
  <c r="E175" i="6"/>
  <c r="I175" i="6"/>
  <c r="E176" i="6"/>
  <c r="I176" i="6"/>
  <c r="J177" i="6"/>
  <c r="J178" i="6"/>
  <c r="D161" i="6"/>
  <c r="H161" i="6"/>
  <c r="L161" i="6"/>
  <c r="D162" i="6"/>
  <c r="H162" i="6"/>
  <c r="L162" i="6"/>
  <c r="D163" i="6"/>
  <c r="H163" i="6"/>
  <c r="L163" i="6"/>
  <c r="D164" i="6"/>
  <c r="H164" i="6"/>
  <c r="L164" i="6"/>
  <c r="D165" i="6"/>
  <c r="H165" i="6"/>
  <c r="L165" i="6"/>
  <c r="D166" i="6"/>
  <c r="H166" i="6"/>
  <c r="L166" i="6"/>
  <c r="D167" i="6"/>
  <c r="H167" i="6"/>
  <c r="L167" i="6"/>
  <c r="D168" i="6"/>
  <c r="H168" i="6"/>
  <c r="L168" i="6"/>
  <c r="D169" i="6"/>
  <c r="H169" i="6"/>
  <c r="L169" i="6"/>
  <c r="D170" i="6"/>
  <c r="H170" i="6"/>
  <c r="L170" i="6"/>
  <c r="E171" i="6"/>
  <c r="I171" i="6"/>
  <c r="M109" i="6"/>
  <c r="J172" i="6"/>
  <c r="J173" i="6"/>
  <c r="J174" i="6"/>
  <c r="J175" i="6"/>
  <c r="J176" i="6"/>
  <c r="C177" i="6"/>
  <c r="G177" i="6"/>
  <c r="K177" i="6"/>
  <c r="C178" i="6"/>
  <c r="G178" i="6"/>
  <c r="K178" i="6"/>
  <c r="I158" i="6"/>
  <c r="E159" i="6"/>
  <c r="I159" i="6"/>
  <c r="E160" i="6"/>
  <c r="I160" i="6"/>
  <c r="M98" i="6"/>
  <c r="E161" i="6"/>
  <c r="I161" i="6"/>
  <c r="M99" i="6"/>
  <c r="E162" i="6"/>
  <c r="I162" i="6"/>
  <c r="M100" i="6"/>
  <c r="E163" i="6"/>
  <c r="I163" i="6"/>
  <c r="M101" i="6"/>
  <c r="E164" i="6"/>
  <c r="I164" i="6"/>
  <c r="M102" i="6"/>
  <c r="E165" i="6"/>
  <c r="I165" i="6"/>
  <c r="M103" i="6"/>
  <c r="E166" i="6"/>
  <c r="I166" i="6"/>
  <c r="M104" i="6"/>
  <c r="E167" i="6"/>
  <c r="I167" i="6"/>
  <c r="M105" i="6"/>
  <c r="E168" i="6"/>
  <c r="I168" i="6"/>
  <c r="M106" i="6"/>
  <c r="E169" i="6"/>
  <c r="I169" i="6"/>
  <c r="M107" i="6"/>
  <c r="E170" i="6"/>
  <c r="I170" i="6"/>
  <c r="M108" i="6"/>
  <c r="J171" i="6"/>
  <c r="C172" i="6"/>
  <c r="G172" i="6"/>
  <c r="K172" i="6"/>
  <c r="C173" i="6"/>
  <c r="G173" i="6"/>
  <c r="K173" i="6"/>
  <c r="C174" i="6"/>
  <c r="G174" i="6"/>
  <c r="K174" i="6"/>
  <c r="C175" i="6"/>
  <c r="G175" i="6"/>
  <c r="K175" i="6"/>
  <c r="C176" i="6"/>
  <c r="G176" i="6"/>
  <c r="K176" i="6"/>
  <c r="D177" i="6"/>
  <c r="H177" i="6"/>
  <c r="L177" i="6"/>
  <c r="D178" i="6"/>
  <c r="H178" i="6"/>
  <c r="L178" i="6"/>
  <c r="M117" i="6"/>
  <c r="M179" i="6" s="1"/>
  <c r="C118" i="5"/>
  <c r="C181" i="5" s="1"/>
  <c r="G118" i="5"/>
  <c r="G181" i="5" s="1"/>
  <c r="K118" i="5"/>
  <c r="K181" i="5" s="1"/>
  <c r="G140" i="5"/>
  <c r="C141" i="5"/>
  <c r="G142" i="5"/>
  <c r="C143" i="5"/>
  <c r="K143" i="5"/>
  <c r="C144" i="5"/>
  <c r="G144" i="5"/>
  <c r="C145" i="5"/>
  <c r="G145" i="5"/>
  <c r="K145" i="5"/>
  <c r="G146" i="5"/>
  <c r="K146" i="5"/>
  <c r="C147" i="5"/>
  <c r="K147" i="5"/>
  <c r="C148" i="5"/>
  <c r="G148" i="5"/>
  <c r="C149" i="5"/>
  <c r="G149" i="5"/>
  <c r="K149" i="5"/>
  <c r="C150" i="5"/>
  <c r="G150" i="5"/>
  <c r="K150" i="5"/>
  <c r="C151" i="5"/>
  <c r="G151" i="5"/>
  <c r="K151" i="5"/>
  <c r="C152" i="5"/>
  <c r="G152" i="5"/>
  <c r="K152" i="5"/>
  <c r="C153" i="5"/>
  <c r="G153" i="5"/>
  <c r="K153" i="5"/>
  <c r="C154" i="5"/>
  <c r="G154" i="5"/>
  <c r="K154" i="5"/>
  <c r="C155" i="5"/>
  <c r="G155" i="5"/>
  <c r="K155" i="5"/>
  <c r="C156" i="5"/>
  <c r="G156" i="5"/>
  <c r="K156" i="5"/>
  <c r="C157" i="5"/>
  <c r="G157" i="5"/>
  <c r="K157" i="5"/>
  <c r="C158" i="5"/>
  <c r="M96" i="5"/>
  <c r="G158" i="5"/>
  <c r="K158" i="5"/>
  <c r="D139" i="5"/>
  <c r="D118" i="5"/>
  <c r="D181" i="5" s="1"/>
  <c r="H118" i="5"/>
  <c r="H181" i="5" s="1"/>
  <c r="L118" i="5"/>
  <c r="L181" i="5" s="1"/>
  <c r="D140" i="5"/>
  <c r="L140" i="5"/>
  <c r="D141" i="5"/>
  <c r="H141" i="5"/>
  <c r="D142" i="5"/>
  <c r="L142" i="5"/>
  <c r="D143" i="5"/>
  <c r="H143" i="5"/>
  <c r="D144" i="5"/>
  <c r="L144" i="5"/>
  <c r="D145" i="5"/>
  <c r="H145" i="5"/>
  <c r="D146" i="5"/>
  <c r="L146" i="5"/>
  <c r="D147" i="5"/>
  <c r="H147" i="5"/>
  <c r="D148" i="5"/>
  <c r="L148" i="5"/>
  <c r="D149" i="5"/>
  <c r="H149" i="5"/>
  <c r="D150" i="5"/>
  <c r="L150" i="5"/>
  <c r="D151" i="5"/>
  <c r="H151" i="5"/>
  <c r="D152" i="5"/>
  <c r="L152" i="5"/>
  <c r="D153" i="5"/>
  <c r="H153" i="5"/>
  <c r="D154" i="5"/>
  <c r="L154" i="5"/>
  <c r="D155" i="5"/>
  <c r="H155" i="5"/>
  <c r="D156" i="5"/>
  <c r="L156" i="5"/>
  <c r="D157" i="5"/>
  <c r="H157" i="5"/>
  <c r="D158" i="5"/>
  <c r="L158" i="5"/>
  <c r="E118" i="5"/>
  <c r="E181" i="5" s="1"/>
  <c r="I118" i="5"/>
  <c r="I181" i="5" s="1"/>
  <c r="I139" i="5"/>
  <c r="M77" i="5"/>
  <c r="E140" i="5"/>
  <c r="I140" i="5"/>
  <c r="M78" i="5"/>
  <c r="I141" i="5"/>
  <c r="M79" i="5"/>
  <c r="E142" i="5"/>
  <c r="M80" i="5"/>
  <c r="I143" i="5"/>
  <c r="M81" i="5"/>
  <c r="E144" i="5"/>
  <c r="I144" i="5"/>
  <c r="M82" i="5"/>
  <c r="I145" i="5"/>
  <c r="M83" i="5"/>
  <c r="E146" i="5"/>
  <c r="I146" i="5"/>
  <c r="M84" i="5"/>
  <c r="I147" i="5"/>
  <c r="M85" i="5"/>
  <c r="E148" i="5"/>
  <c r="I148" i="5"/>
  <c r="M86" i="5"/>
  <c r="I149" i="5"/>
  <c r="M87" i="5"/>
  <c r="E150" i="5"/>
  <c r="I150" i="5"/>
  <c r="M88" i="5"/>
  <c r="I151" i="5"/>
  <c r="M89" i="5"/>
  <c r="E152" i="5"/>
  <c r="I152" i="5"/>
  <c r="M90" i="5"/>
  <c r="I153" i="5"/>
  <c r="M91" i="5"/>
  <c r="E154" i="5"/>
  <c r="I154" i="5"/>
  <c r="M92" i="5"/>
  <c r="I155" i="5"/>
  <c r="M93" i="5"/>
  <c r="E156" i="5"/>
  <c r="I156" i="5"/>
  <c r="M94" i="5"/>
  <c r="I157" i="5"/>
  <c r="M95" i="5"/>
  <c r="E158" i="5"/>
  <c r="I158" i="5"/>
  <c r="J118" i="5"/>
  <c r="J181" i="5" s="1"/>
  <c r="J142" i="5"/>
  <c r="J144" i="5"/>
  <c r="J146" i="5"/>
  <c r="J148" i="5"/>
  <c r="J150" i="5"/>
  <c r="J152" i="5"/>
  <c r="J154" i="5"/>
  <c r="C159" i="5"/>
  <c r="M97" i="5"/>
  <c r="J155" i="5"/>
  <c r="J157" i="5"/>
  <c r="J159" i="5"/>
  <c r="J161" i="5"/>
  <c r="J163" i="5"/>
  <c r="J165" i="5"/>
  <c r="J167" i="5"/>
  <c r="J169" i="5"/>
  <c r="C171" i="5"/>
  <c r="G171" i="5"/>
  <c r="K171" i="5"/>
  <c r="D172" i="5"/>
  <c r="H172" i="5"/>
  <c r="L172" i="5"/>
  <c r="D173" i="5"/>
  <c r="H173" i="5"/>
  <c r="L173" i="5"/>
  <c r="D174" i="5"/>
  <c r="H174" i="5"/>
  <c r="L174" i="5"/>
  <c r="D175" i="5"/>
  <c r="H175" i="5"/>
  <c r="L175" i="5"/>
  <c r="D176" i="5"/>
  <c r="H176" i="5"/>
  <c r="L176" i="5"/>
  <c r="E177" i="5"/>
  <c r="I177" i="5"/>
  <c r="E178" i="5"/>
  <c r="I178" i="5"/>
  <c r="G159" i="5"/>
  <c r="K159" i="5"/>
  <c r="C160" i="5"/>
  <c r="G160" i="5"/>
  <c r="K160" i="5"/>
  <c r="C161" i="5"/>
  <c r="G161" i="5"/>
  <c r="K161" i="5"/>
  <c r="C162" i="5"/>
  <c r="G162" i="5"/>
  <c r="K162" i="5"/>
  <c r="C163" i="5"/>
  <c r="G163" i="5"/>
  <c r="K163" i="5"/>
  <c r="C164" i="5"/>
  <c r="G164" i="5"/>
  <c r="K164" i="5"/>
  <c r="C165" i="5"/>
  <c r="G165" i="5"/>
  <c r="K165" i="5"/>
  <c r="C166" i="5"/>
  <c r="G166" i="5"/>
  <c r="K166" i="5"/>
  <c r="C167" i="5"/>
  <c r="G167" i="5"/>
  <c r="K167" i="5"/>
  <c r="C168" i="5"/>
  <c r="G168" i="5"/>
  <c r="K168" i="5"/>
  <c r="C169" i="5"/>
  <c r="G169" i="5"/>
  <c r="K169" i="5"/>
  <c r="C170" i="5"/>
  <c r="G170" i="5"/>
  <c r="K170" i="5"/>
  <c r="D171" i="5"/>
  <c r="H171" i="5"/>
  <c r="L171" i="5"/>
  <c r="E172" i="5"/>
  <c r="I172" i="5"/>
  <c r="E173" i="5"/>
  <c r="I173" i="5"/>
  <c r="E174" i="5"/>
  <c r="I174" i="5"/>
  <c r="E175" i="5"/>
  <c r="I175" i="5"/>
  <c r="E176" i="5"/>
  <c r="I176" i="5"/>
  <c r="J177" i="5"/>
  <c r="J178" i="5"/>
  <c r="H159" i="5"/>
  <c r="L159" i="5"/>
  <c r="D160" i="5"/>
  <c r="H160" i="5"/>
  <c r="L160" i="5"/>
  <c r="D161" i="5"/>
  <c r="H161" i="5"/>
  <c r="L161" i="5"/>
  <c r="D162" i="5"/>
  <c r="H162" i="5"/>
  <c r="L162" i="5"/>
  <c r="D163" i="5"/>
  <c r="H163" i="5"/>
  <c r="L163" i="5"/>
  <c r="D164" i="5"/>
  <c r="H164" i="5"/>
  <c r="L164" i="5"/>
  <c r="D165" i="5"/>
  <c r="H165" i="5"/>
  <c r="L165" i="5"/>
  <c r="D166" i="5"/>
  <c r="H166" i="5"/>
  <c r="L166" i="5"/>
  <c r="D167" i="5"/>
  <c r="H167" i="5"/>
  <c r="L167" i="5"/>
  <c r="D168" i="5"/>
  <c r="H168" i="5"/>
  <c r="L168" i="5"/>
  <c r="D169" i="5"/>
  <c r="H169" i="5"/>
  <c r="L169" i="5"/>
  <c r="D170" i="5"/>
  <c r="H170" i="5"/>
  <c r="L170" i="5"/>
  <c r="E171" i="5"/>
  <c r="I171" i="5"/>
  <c r="M109" i="5"/>
  <c r="J172" i="5"/>
  <c r="J173" i="5"/>
  <c r="J174" i="5"/>
  <c r="J175" i="5"/>
  <c r="J176" i="5"/>
  <c r="C177" i="5"/>
  <c r="G177" i="5"/>
  <c r="K177" i="5"/>
  <c r="C178" i="5"/>
  <c r="G178" i="5"/>
  <c r="K178" i="5"/>
  <c r="E159" i="5"/>
  <c r="I159" i="5"/>
  <c r="E160" i="5"/>
  <c r="I160" i="5"/>
  <c r="M98" i="5"/>
  <c r="E161" i="5"/>
  <c r="I161" i="5"/>
  <c r="M99" i="5"/>
  <c r="E162" i="5"/>
  <c r="I162" i="5"/>
  <c r="M100" i="5"/>
  <c r="E163" i="5"/>
  <c r="I163" i="5"/>
  <c r="M101" i="5"/>
  <c r="E164" i="5"/>
  <c r="I164" i="5"/>
  <c r="M102" i="5"/>
  <c r="E165" i="5"/>
  <c r="I165" i="5"/>
  <c r="M103" i="5"/>
  <c r="E166" i="5"/>
  <c r="I166" i="5"/>
  <c r="M104" i="5"/>
  <c r="E167" i="5"/>
  <c r="I167" i="5"/>
  <c r="M105" i="5"/>
  <c r="E168" i="5"/>
  <c r="I168" i="5"/>
  <c r="M106" i="5"/>
  <c r="E169" i="5"/>
  <c r="I169" i="5"/>
  <c r="M107" i="5"/>
  <c r="E170" i="5"/>
  <c r="I170" i="5"/>
  <c r="M108" i="5"/>
  <c r="J171" i="5"/>
  <c r="C172" i="5"/>
  <c r="G172" i="5"/>
  <c r="K172" i="5"/>
  <c r="C173" i="5"/>
  <c r="G173" i="5"/>
  <c r="K173" i="5"/>
  <c r="C174" i="5"/>
  <c r="G174" i="5"/>
  <c r="K174" i="5"/>
  <c r="C175" i="5"/>
  <c r="G175" i="5"/>
  <c r="K175" i="5"/>
  <c r="C176" i="5"/>
  <c r="G176" i="5"/>
  <c r="K176" i="5"/>
  <c r="D177" i="5"/>
  <c r="H177" i="5"/>
  <c r="L177" i="5"/>
  <c r="D178" i="5"/>
  <c r="H178" i="5"/>
  <c r="L178" i="5"/>
  <c r="M117" i="5"/>
  <c r="M179" i="5" s="1"/>
  <c r="E119" i="4"/>
  <c r="E98" i="4"/>
  <c r="E161" i="4" s="1"/>
  <c r="I119" i="4"/>
  <c r="I98" i="4"/>
  <c r="I161" i="4" s="1"/>
  <c r="E120" i="4"/>
  <c r="I120" i="4"/>
  <c r="E121" i="4"/>
  <c r="I121" i="4"/>
  <c r="E122" i="4"/>
  <c r="I122" i="4"/>
  <c r="E123" i="4"/>
  <c r="I123" i="4"/>
  <c r="E124" i="4"/>
  <c r="I124" i="4"/>
  <c r="E125" i="4"/>
  <c r="I125" i="4"/>
  <c r="E126" i="4"/>
  <c r="I126" i="4"/>
  <c r="E127" i="4"/>
  <c r="I127" i="4"/>
  <c r="E128" i="4"/>
  <c r="I128" i="4"/>
  <c r="E129" i="4"/>
  <c r="I129" i="4"/>
  <c r="E130" i="4"/>
  <c r="I130" i="4"/>
  <c r="E131" i="4"/>
  <c r="I131" i="4"/>
  <c r="E132" i="4"/>
  <c r="I132" i="4"/>
  <c r="E133" i="4"/>
  <c r="I133" i="4"/>
  <c r="E134" i="4"/>
  <c r="I134" i="4"/>
  <c r="E135" i="4"/>
  <c r="I135" i="4"/>
  <c r="E136" i="4"/>
  <c r="I136" i="4"/>
  <c r="E137" i="4"/>
  <c r="I137" i="4"/>
  <c r="E138" i="4"/>
  <c r="I138" i="4"/>
  <c r="E139" i="4"/>
  <c r="J98" i="4"/>
  <c r="J161" i="4" s="1"/>
  <c r="J120" i="4"/>
  <c r="J122" i="4"/>
  <c r="J124" i="4"/>
  <c r="J126" i="4"/>
  <c r="J128" i="4"/>
  <c r="J130" i="4"/>
  <c r="J132" i="4"/>
  <c r="J134" i="4"/>
  <c r="J136" i="4"/>
  <c r="M78" i="4"/>
  <c r="G140" i="4"/>
  <c r="C98" i="4"/>
  <c r="C161" i="4" s="1"/>
  <c r="G98" i="4"/>
  <c r="G161" i="4" s="1"/>
  <c r="G119" i="4"/>
  <c r="K98" i="4"/>
  <c r="K161" i="4" s="1"/>
  <c r="K119" i="4"/>
  <c r="G120" i="4"/>
  <c r="K120" i="4"/>
  <c r="C121" i="4"/>
  <c r="G121" i="4"/>
  <c r="K121" i="4"/>
  <c r="G122" i="4"/>
  <c r="K122" i="4"/>
  <c r="C123" i="4"/>
  <c r="G123" i="4"/>
  <c r="K123" i="4"/>
  <c r="G124" i="4"/>
  <c r="K124" i="4"/>
  <c r="C125" i="4"/>
  <c r="G125" i="4"/>
  <c r="K125" i="4"/>
  <c r="G126" i="4"/>
  <c r="K126" i="4"/>
  <c r="C127" i="4"/>
  <c r="G127" i="4"/>
  <c r="K127" i="4"/>
  <c r="G128" i="4"/>
  <c r="K128" i="4"/>
  <c r="C129" i="4"/>
  <c r="G129" i="4"/>
  <c r="K129" i="4"/>
  <c r="G130" i="4"/>
  <c r="K130" i="4"/>
  <c r="C131" i="4"/>
  <c r="G131" i="4"/>
  <c r="K131" i="4"/>
  <c r="C132" i="4"/>
  <c r="G132" i="4"/>
  <c r="K132" i="4"/>
  <c r="C133" i="4"/>
  <c r="G133" i="4"/>
  <c r="K133" i="4"/>
  <c r="C134" i="4"/>
  <c r="G134" i="4"/>
  <c r="K134" i="4"/>
  <c r="C135" i="4"/>
  <c r="G135" i="4"/>
  <c r="K135" i="4"/>
  <c r="C136" i="4"/>
  <c r="G136" i="4"/>
  <c r="K136" i="4"/>
  <c r="C137" i="4"/>
  <c r="G137" i="4"/>
  <c r="K137" i="4"/>
  <c r="C138" i="4"/>
  <c r="G138" i="4"/>
  <c r="K138" i="4"/>
  <c r="C139" i="4"/>
  <c r="M77" i="4"/>
  <c r="M98" i="4" s="1"/>
  <c r="G139" i="4"/>
  <c r="K139" i="4"/>
  <c r="D140" i="4"/>
  <c r="D119" i="4"/>
  <c r="D98" i="4"/>
  <c r="D161" i="4" s="1"/>
  <c r="H98" i="4"/>
  <c r="H161" i="4" s="1"/>
  <c r="L98" i="4"/>
  <c r="L161" i="4" s="1"/>
  <c r="D120" i="4"/>
  <c r="L120" i="4"/>
  <c r="D121" i="4"/>
  <c r="H121" i="4"/>
  <c r="D122" i="4"/>
  <c r="L122" i="4"/>
  <c r="D123" i="4"/>
  <c r="H123" i="4"/>
  <c r="D124" i="4"/>
  <c r="L124" i="4"/>
  <c r="D125" i="4"/>
  <c r="H125" i="4"/>
  <c r="D126" i="4"/>
  <c r="L126" i="4"/>
  <c r="D127" i="4"/>
  <c r="H127" i="4"/>
  <c r="D128" i="4"/>
  <c r="L128" i="4"/>
  <c r="D129" i="4"/>
  <c r="H129" i="4"/>
  <c r="D130" i="4"/>
  <c r="L130" i="4"/>
  <c r="D131" i="4"/>
  <c r="H131" i="4"/>
  <c r="D132" i="4"/>
  <c r="L132" i="4"/>
  <c r="D133" i="4"/>
  <c r="H133" i="4"/>
  <c r="D134" i="4"/>
  <c r="L134" i="4"/>
  <c r="D135" i="4"/>
  <c r="H135" i="4"/>
  <c r="L135" i="4"/>
  <c r="D136" i="4"/>
  <c r="L136" i="4"/>
  <c r="D137" i="4"/>
  <c r="H137" i="4"/>
  <c r="L137" i="4"/>
  <c r="D138" i="4"/>
  <c r="H138" i="4"/>
  <c r="L138" i="4"/>
  <c r="D139" i="4"/>
  <c r="H139" i="4"/>
  <c r="L139" i="4"/>
  <c r="H140" i="4"/>
  <c r="L140" i="4"/>
  <c r="D141" i="4"/>
  <c r="H141" i="4"/>
  <c r="L141" i="4"/>
  <c r="D142" i="4"/>
  <c r="H142" i="4"/>
  <c r="L142" i="4"/>
  <c r="D143" i="4"/>
  <c r="H143" i="4"/>
  <c r="L143" i="4"/>
  <c r="D144" i="4"/>
  <c r="H144" i="4"/>
  <c r="L144" i="4"/>
  <c r="D145" i="4"/>
  <c r="H145" i="4"/>
  <c r="L145" i="4"/>
  <c r="D146" i="4"/>
  <c r="H146" i="4"/>
  <c r="L146" i="4"/>
  <c r="D147" i="4"/>
  <c r="H147" i="4"/>
  <c r="L147" i="4"/>
  <c r="D148" i="4"/>
  <c r="H148" i="4"/>
  <c r="L148" i="4"/>
  <c r="D149" i="4"/>
  <c r="H149" i="4"/>
  <c r="L149" i="4"/>
  <c r="D150" i="4"/>
  <c r="H150" i="4"/>
  <c r="L150" i="4"/>
  <c r="E151" i="4"/>
  <c r="I151" i="4"/>
  <c r="J152" i="4"/>
  <c r="J153" i="4"/>
  <c r="J154" i="4"/>
  <c r="J155" i="4"/>
  <c r="J156" i="4"/>
  <c r="C157" i="4"/>
  <c r="G157" i="4"/>
  <c r="K157" i="4"/>
  <c r="C158" i="4"/>
  <c r="G158" i="4"/>
  <c r="K158" i="4"/>
  <c r="I139" i="4"/>
  <c r="E140" i="4"/>
  <c r="I140" i="4"/>
  <c r="E141" i="4"/>
  <c r="I141" i="4"/>
  <c r="E142" i="4"/>
  <c r="I142" i="4"/>
  <c r="E143" i="4"/>
  <c r="I143" i="4"/>
  <c r="E144" i="4"/>
  <c r="I144" i="4"/>
  <c r="E145" i="4"/>
  <c r="I145" i="4"/>
  <c r="E146" i="4"/>
  <c r="I146" i="4"/>
  <c r="E147" i="4"/>
  <c r="I147" i="4"/>
  <c r="E148" i="4"/>
  <c r="I148" i="4"/>
  <c r="E149" i="4"/>
  <c r="I149" i="4"/>
  <c r="E150" i="4"/>
  <c r="I150" i="4"/>
  <c r="J151" i="4"/>
  <c r="C152" i="4"/>
  <c r="G152" i="4"/>
  <c r="K152" i="4"/>
  <c r="C153" i="4"/>
  <c r="G153" i="4"/>
  <c r="K153" i="4"/>
  <c r="C154" i="4"/>
  <c r="G154" i="4"/>
  <c r="K154" i="4"/>
  <c r="C155" i="4"/>
  <c r="G155" i="4"/>
  <c r="K155" i="4"/>
  <c r="C156" i="4"/>
  <c r="G156" i="4"/>
  <c r="K156" i="4"/>
  <c r="D157" i="4"/>
  <c r="H157" i="4"/>
  <c r="L157" i="4"/>
  <c r="D158" i="4"/>
  <c r="H158" i="4"/>
  <c r="L158" i="4"/>
  <c r="M97" i="4"/>
  <c r="M159" i="4" s="1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C151" i="4"/>
  <c r="G151" i="4"/>
  <c r="K151" i="4"/>
  <c r="D152" i="4"/>
  <c r="H152" i="4"/>
  <c r="L152" i="4"/>
  <c r="D153" i="4"/>
  <c r="H153" i="4"/>
  <c r="L153" i="4"/>
  <c r="D154" i="4"/>
  <c r="H154" i="4"/>
  <c r="L154" i="4"/>
  <c r="D155" i="4"/>
  <c r="H155" i="4"/>
  <c r="L155" i="4"/>
  <c r="D156" i="4"/>
  <c r="H156" i="4"/>
  <c r="L156" i="4"/>
  <c r="E157" i="4"/>
  <c r="I157" i="4"/>
  <c r="M95" i="4"/>
  <c r="E158" i="4"/>
  <c r="I158" i="4"/>
  <c r="M96" i="4"/>
  <c r="K140" i="4"/>
  <c r="C141" i="4"/>
  <c r="G141" i="4"/>
  <c r="K141" i="4"/>
  <c r="C142" i="4"/>
  <c r="G142" i="4"/>
  <c r="K142" i="4"/>
  <c r="C143" i="4"/>
  <c r="G143" i="4"/>
  <c r="K143" i="4"/>
  <c r="C144" i="4"/>
  <c r="G144" i="4"/>
  <c r="K144" i="4"/>
  <c r="C145" i="4"/>
  <c r="G145" i="4"/>
  <c r="K145" i="4"/>
  <c r="C146" i="4"/>
  <c r="G146" i="4"/>
  <c r="K146" i="4"/>
  <c r="C147" i="4"/>
  <c r="G147" i="4"/>
  <c r="K147" i="4"/>
  <c r="C148" i="4"/>
  <c r="G148" i="4"/>
  <c r="K148" i="4"/>
  <c r="C149" i="4"/>
  <c r="G149" i="4"/>
  <c r="K149" i="4"/>
  <c r="C150" i="4"/>
  <c r="G150" i="4"/>
  <c r="K150" i="4"/>
  <c r="D151" i="4"/>
  <c r="H151" i="4"/>
  <c r="L151" i="4"/>
  <c r="E152" i="4"/>
  <c r="I152" i="4"/>
  <c r="M90" i="4"/>
  <c r="E153" i="4"/>
  <c r="I153" i="4"/>
  <c r="M91" i="4"/>
  <c r="E154" i="4"/>
  <c r="I154" i="4"/>
  <c r="M92" i="4"/>
  <c r="E155" i="4"/>
  <c r="I155" i="4"/>
  <c r="M93" i="4"/>
  <c r="E156" i="4"/>
  <c r="I156" i="4"/>
  <c r="M94" i="4"/>
  <c r="J157" i="4"/>
  <c r="J158" i="4"/>
  <c r="E159" i="12" l="1"/>
  <c r="G160" i="12"/>
  <c r="E141" i="12"/>
  <c r="E138" i="12"/>
  <c r="E135" i="12"/>
  <c r="I130" i="12"/>
  <c r="I128" i="12"/>
  <c r="I126" i="12"/>
  <c r="G145" i="12"/>
  <c r="G144" i="12"/>
  <c r="G140" i="12"/>
  <c r="G137" i="12"/>
  <c r="E160" i="12"/>
  <c r="E163" i="12"/>
  <c r="E164" i="12"/>
  <c r="G161" i="12"/>
  <c r="G157" i="12"/>
  <c r="E155" i="12"/>
  <c r="E153" i="12"/>
  <c r="E151" i="12"/>
  <c r="E149" i="12"/>
  <c r="E147" i="12"/>
  <c r="E145" i="12"/>
  <c r="E142" i="12"/>
  <c r="E139" i="12"/>
  <c r="E133" i="12"/>
  <c r="I131" i="12"/>
  <c r="G141" i="12"/>
  <c r="G138" i="12"/>
  <c r="G135" i="12"/>
  <c r="G133" i="12"/>
  <c r="G131" i="12"/>
  <c r="G127" i="12"/>
  <c r="J130" i="12"/>
  <c r="E143" i="12"/>
  <c r="E131" i="12"/>
  <c r="G142" i="12"/>
  <c r="G139" i="12"/>
  <c r="J129" i="12"/>
  <c r="E129" i="12"/>
  <c r="L132" i="12"/>
  <c r="H128" i="12"/>
  <c r="L124" i="12"/>
  <c r="H146" i="12"/>
  <c r="C126" i="12"/>
  <c r="J128" i="12"/>
  <c r="J126" i="12"/>
  <c r="H131" i="11"/>
  <c r="H122" i="11"/>
  <c r="J137" i="11"/>
  <c r="J133" i="11"/>
  <c r="J129" i="11"/>
  <c r="J125" i="11"/>
  <c r="I137" i="11"/>
  <c r="H128" i="11"/>
  <c r="D125" i="11"/>
  <c r="D139" i="11"/>
  <c r="G122" i="11"/>
  <c r="J123" i="11"/>
  <c r="I133" i="11"/>
  <c r="K130" i="11"/>
  <c r="J134" i="11"/>
  <c r="J130" i="11"/>
  <c r="J126" i="11"/>
  <c r="I127" i="11"/>
  <c r="H137" i="11"/>
  <c r="L135" i="11"/>
  <c r="H134" i="11"/>
  <c r="L132" i="11"/>
  <c r="H129" i="11"/>
  <c r="L127" i="11"/>
  <c r="H126" i="11"/>
  <c r="H124" i="11"/>
  <c r="L122" i="11"/>
  <c r="H121" i="11"/>
  <c r="L139" i="11"/>
  <c r="K135" i="11"/>
  <c r="K131" i="11"/>
  <c r="G130" i="11"/>
  <c r="C129" i="11"/>
  <c r="G127" i="11"/>
  <c r="C126" i="11"/>
  <c r="G124" i="11"/>
  <c r="K122" i="11"/>
  <c r="K121" i="11"/>
  <c r="C121" i="11"/>
  <c r="J122" i="11"/>
  <c r="G140" i="11"/>
  <c r="I125" i="11"/>
  <c r="L125" i="11"/>
  <c r="L123" i="11"/>
  <c r="K125" i="11"/>
  <c r="I131" i="11"/>
  <c r="I123" i="11"/>
  <c r="H138" i="11"/>
  <c r="L136" i="11"/>
  <c r="H133" i="11"/>
  <c r="L131" i="11"/>
  <c r="H130" i="11"/>
  <c r="L128" i="11"/>
  <c r="H123" i="11"/>
  <c r="L121" i="11"/>
  <c r="K138" i="11"/>
  <c r="K137" i="11"/>
  <c r="C135" i="11"/>
  <c r="K133" i="11"/>
  <c r="G132" i="11"/>
  <c r="C131" i="11"/>
  <c r="K129" i="11"/>
  <c r="G128" i="11"/>
  <c r="K126" i="11"/>
  <c r="G125" i="11"/>
  <c r="G123" i="11"/>
  <c r="C122" i="11"/>
  <c r="G121" i="11"/>
  <c r="H140" i="11"/>
  <c r="J124" i="11"/>
  <c r="J121" i="11"/>
  <c r="I129" i="11"/>
  <c r="L141" i="11"/>
  <c r="L134" i="12"/>
  <c r="L129" i="12"/>
  <c r="H127" i="12"/>
  <c r="L125" i="12"/>
  <c r="J127" i="12"/>
  <c r="L130" i="12"/>
  <c r="L126" i="12"/>
  <c r="K128" i="12"/>
  <c r="G125" i="12"/>
  <c r="E134" i="12"/>
  <c r="E130" i="12"/>
  <c r="E126" i="12"/>
  <c r="E124" i="12"/>
  <c r="D135" i="12"/>
  <c r="D131" i="12"/>
  <c r="D127" i="12"/>
  <c r="D124" i="12"/>
  <c r="L146" i="12"/>
  <c r="K133" i="12"/>
  <c r="C131" i="12"/>
  <c r="K129" i="12"/>
  <c r="G128" i="12"/>
  <c r="C127" i="12"/>
  <c r="K125" i="12"/>
  <c r="K124" i="12"/>
  <c r="C124" i="12"/>
  <c r="D147" i="12"/>
  <c r="C146" i="12"/>
  <c r="E127" i="12"/>
  <c r="I166" i="12"/>
  <c r="D128" i="12"/>
  <c r="H166" i="12"/>
  <c r="K130" i="12"/>
  <c r="K126" i="12"/>
  <c r="K146" i="12"/>
  <c r="E140" i="12"/>
  <c r="E136" i="12"/>
  <c r="E132" i="12"/>
  <c r="D141" i="12"/>
  <c r="D137" i="12"/>
  <c r="D133" i="12"/>
  <c r="L131" i="12"/>
  <c r="D129" i="12"/>
  <c r="D125" i="12"/>
  <c r="K139" i="12"/>
  <c r="K135" i="12"/>
  <c r="G134" i="12"/>
  <c r="C133" i="12"/>
  <c r="K131" i="12"/>
  <c r="G130" i="12"/>
  <c r="C129" i="12"/>
  <c r="G126" i="12"/>
  <c r="G124" i="12"/>
  <c r="L166" i="12"/>
  <c r="M103" i="12"/>
  <c r="M139" i="12" s="1"/>
  <c r="D159" i="11"/>
  <c r="D136" i="11"/>
  <c r="D132" i="11"/>
  <c r="D128" i="11"/>
  <c r="H125" i="11"/>
  <c r="H162" i="11" s="1"/>
  <c r="D124" i="11"/>
  <c r="D121" i="11"/>
  <c r="D143" i="11"/>
  <c r="H139" i="11"/>
  <c r="K127" i="11"/>
  <c r="C125" i="11"/>
  <c r="K123" i="11"/>
  <c r="J143" i="11"/>
  <c r="J162" i="11" s="1"/>
  <c r="K140" i="11"/>
  <c r="I134" i="11"/>
  <c r="I130" i="11"/>
  <c r="I126" i="11"/>
  <c r="I122" i="11"/>
  <c r="G162" i="11"/>
  <c r="M100" i="11"/>
  <c r="M157" i="11" s="1"/>
  <c r="D138" i="11"/>
  <c r="D134" i="11"/>
  <c r="D130" i="11"/>
  <c r="D126" i="11"/>
  <c r="D122" i="11"/>
  <c r="D140" i="11"/>
  <c r="C139" i="11"/>
  <c r="I136" i="11"/>
  <c r="I132" i="11"/>
  <c r="I128" i="11"/>
  <c r="I124" i="11"/>
  <c r="M158" i="11"/>
  <c r="L162" i="11"/>
  <c r="K162" i="11"/>
  <c r="C162" i="11"/>
  <c r="H180" i="9"/>
  <c r="L145" i="9"/>
  <c r="K145" i="9"/>
  <c r="K180" i="9" s="1"/>
  <c r="J149" i="9"/>
  <c r="G146" i="9"/>
  <c r="F145" i="9"/>
  <c r="H145" i="9"/>
  <c r="F144" i="9"/>
  <c r="F142" i="9"/>
  <c r="F140" i="9"/>
  <c r="F139" i="9"/>
  <c r="F149" i="9"/>
  <c r="I140" i="9"/>
  <c r="I180" i="9" s="1"/>
  <c r="L180" i="9"/>
  <c r="D180" i="9"/>
  <c r="D145" i="9"/>
  <c r="G180" i="9"/>
  <c r="D147" i="9"/>
  <c r="C146" i="9"/>
  <c r="C180" i="9" s="1"/>
  <c r="J148" i="9"/>
  <c r="F143" i="9"/>
  <c r="J139" i="9"/>
  <c r="J180" i="9" s="1"/>
  <c r="M118" i="9"/>
  <c r="M175" i="9" s="1"/>
  <c r="M142" i="7"/>
  <c r="M140" i="7"/>
  <c r="M143" i="7"/>
  <c r="M172" i="7"/>
  <c r="M174" i="7"/>
  <c r="M173" i="7"/>
  <c r="M146" i="7"/>
  <c r="M144" i="7"/>
  <c r="M147" i="7"/>
  <c r="M176" i="7"/>
  <c r="M175" i="7"/>
  <c r="M141" i="7"/>
  <c r="M145" i="7"/>
  <c r="M139" i="7"/>
  <c r="M177" i="7"/>
  <c r="M167" i="7"/>
  <c r="M163" i="7"/>
  <c r="M157" i="7"/>
  <c r="M153" i="7"/>
  <c r="M149" i="7"/>
  <c r="M178" i="7"/>
  <c r="M168" i="7"/>
  <c r="M164" i="7"/>
  <c r="M160" i="7"/>
  <c r="G146" i="7"/>
  <c r="K143" i="7"/>
  <c r="G142" i="7"/>
  <c r="K139" i="7"/>
  <c r="M158" i="7"/>
  <c r="M154" i="7"/>
  <c r="M150" i="7"/>
  <c r="E142" i="7"/>
  <c r="E140" i="7"/>
  <c r="E139" i="7"/>
  <c r="M159" i="7"/>
  <c r="L140" i="7"/>
  <c r="L139" i="7"/>
  <c r="D139" i="7"/>
  <c r="M169" i="7"/>
  <c r="M165" i="7"/>
  <c r="M161" i="7"/>
  <c r="M155" i="7"/>
  <c r="M151" i="7"/>
  <c r="I180" i="7"/>
  <c r="M170" i="7"/>
  <c r="M166" i="7"/>
  <c r="M162" i="7"/>
  <c r="M171" i="7"/>
  <c r="K170" i="7"/>
  <c r="G169" i="7"/>
  <c r="C168" i="7"/>
  <c r="K166" i="7"/>
  <c r="G165" i="7"/>
  <c r="C164" i="7"/>
  <c r="K162" i="7"/>
  <c r="G161" i="7"/>
  <c r="C160" i="7"/>
  <c r="K158" i="7"/>
  <c r="G156" i="7"/>
  <c r="C155" i="7"/>
  <c r="K153" i="7"/>
  <c r="G152" i="7"/>
  <c r="C151" i="7"/>
  <c r="K149" i="7"/>
  <c r="G148" i="7"/>
  <c r="C147" i="7"/>
  <c r="C180" i="7" s="1"/>
  <c r="K145" i="7"/>
  <c r="G144" i="7"/>
  <c r="G140" i="7"/>
  <c r="G180" i="7" s="1"/>
  <c r="J152" i="7"/>
  <c r="J148" i="7"/>
  <c r="J144" i="7"/>
  <c r="J180" i="7" s="1"/>
  <c r="M156" i="7"/>
  <c r="E154" i="7"/>
  <c r="M152" i="7"/>
  <c r="E150" i="7"/>
  <c r="M148" i="7"/>
  <c r="E147" i="7"/>
  <c r="E145" i="7"/>
  <c r="E143" i="7"/>
  <c r="D152" i="7"/>
  <c r="L150" i="7"/>
  <c r="H149" i="7"/>
  <c r="D148" i="7"/>
  <c r="L146" i="7"/>
  <c r="H145" i="7"/>
  <c r="D144" i="7"/>
  <c r="H141" i="7"/>
  <c r="H180" i="7" s="1"/>
  <c r="J170" i="6"/>
  <c r="J166" i="6"/>
  <c r="J162" i="6"/>
  <c r="J156" i="6"/>
  <c r="J152" i="6"/>
  <c r="J148" i="6"/>
  <c r="J144" i="6"/>
  <c r="J140" i="6"/>
  <c r="L146" i="6"/>
  <c r="L142" i="6"/>
  <c r="D140" i="6"/>
  <c r="J169" i="6"/>
  <c r="J165" i="6"/>
  <c r="J161" i="6"/>
  <c r="J155" i="6"/>
  <c r="J151" i="6"/>
  <c r="J147" i="6"/>
  <c r="J143" i="6"/>
  <c r="J139" i="6"/>
  <c r="J159" i="6"/>
  <c r="M118" i="6"/>
  <c r="E139" i="6"/>
  <c r="L147" i="6"/>
  <c r="L143" i="6"/>
  <c r="L139" i="6"/>
  <c r="L159" i="6"/>
  <c r="G139" i="6"/>
  <c r="G180" i="6" s="1"/>
  <c r="M167" i="6"/>
  <c r="M156" i="6"/>
  <c r="M152" i="6"/>
  <c r="M148" i="6"/>
  <c r="M140" i="6"/>
  <c r="I180" i="6"/>
  <c r="M168" i="6"/>
  <c r="M164" i="6"/>
  <c r="M160" i="6"/>
  <c r="J167" i="6"/>
  <c r="J163" i="6"/>
  <c r="J157" i="6"/>
  <c r="J153" i="6"/>
  <c r="J149" i="6"/>
  <c r="J145" i="6"/>
  <c r="M157" i="6"/>
  <c r="M153" i="6"/>
  <c r="E147" i="6"/>
  <c r="M145" i="6"/>
  <c r="M141" i="6"/>
  <c r="L157" i="6"/>
  <c r="D155" i="6"/>
  <c r="L153" i="6"/>
  <c r="H152" i="6"/>
  <c r="D151" i="6"/>
  <c r="L149" i="6"/>
  <c r="H148" i="6"/>
  <c r="D147" i="6"/>
  <c r="L145" i="6"/>
  <c r="H144" i="6"/>
  <c r="D143" i="6"/>
  <c r="D180" i="6" s="1"/>
  <c r="H140" i="6"/>
  <c r="H180" i="6" s="1"/>
  <c r="K144" i="6"/>
  <c r="C142" i="6"/>
  <c r="C180" i="6" s="1"/>
  <c r="K140" i="6"/>
  <c r="K180" i="6" s="1"/>
  <c r="K141" i="5"/>
  <c r="J170" i="5"/>
  <c r="J166" i="5"/>
  <c r="J162" i="5"/>
  <c r="J158" i="5"/>
  <c r="J153" i="5"/>
  <c r="J149" i="5"/>
  <c r="J145" i="5"/>
  <c r="J141" i="5"/>
  <c r="E155" i="5"/>
  <c r="E151" i="5"/>
  <c r="E147" i="5"/>
  <c r="E143" i="5"/>
  <c r="L157" i="5"/>
  <c r="H156" i="5"/>
  <c r="L153" i="5"/>
  <c r="H152" i="5"/>
  <c r="L149" i="5"/>
  <c r="H148" i="5"/>
  <c r="L145" i="5"/>
  <c r="H144" i="5"/>
  <c r="L141" i="5"/>
  <c r="H140" i="5"/>
  <c r="H139" i="5"/>
  <c r="K142" i="5"/>
  <c r="G141" i="5"/>
  <c r="C140" i="5"/>
  <c r="G139" i="5"/>
  <c r="J140" i="5"/>
  <c r="J168" i="5"/>
  <c r="J164" i="5"/>
  <c r="J160" i="5"/>
  <c r="J156" i="5"/>
  <c r="J151" i="5"/>
  <c r="J147" i="5"/>
  <c r="J143" i="5"/>
  <c r="J139" i="5"/>
  <c r="E157" i="5"/>
  <c r="E153" i="5"/>
  <c r="E149" i="5"/>
  <c r="E145" i="5"/>
  <c r="I142" i="5"/>
  <c r="I180" i="5" s="1"/>
  <c r="E141" i="5"/>
  <c r="M118" i="5"/>
  <c r="M161" i="5" s="1"/>
  <c r="E139" i="5"/>
  <c r="H158" i="5"/>
  <c r="L155" i="5"/>
  <c r="H154" i="5"/>
  <c r="L151" i="5"/>
  <c r="H150" i="5"/>
  <c r="L147" i="5"/>
  <c r="H146" i="5"/>
  <c r="L143" i="5"/>
  <c r="H142" i="5"/>
  <c r="L139" i="5"/>
  <c r="L180" i="5" s="1"/>
  <c r="D159" i="5"/>
  <c r="D180" i="5" s="1"/>
  <c r="K148" i="5"/>
  <c r="G147" i="5"/>
  <c r="C146" i="5"/>
  <c r="K144" i="5"/>
  <c r="G143" i="5"/>
  <c r="C142" i="5"/>
  <c r="K140" i="5"/>
  <c r="K139" i="5"/>
  <c r="C139" i="5"/>
  <c r="M161" i="4"/>
  <c r="M121" i="4"/>
  <c r="M128" i="4"/>
  <c r="M119" i="4"/>
  <c r="M131" i="4"/>
  <c r="M122" i="4"/>
  <c r="M138" i="4"/>
  <c r="M141" i="4"/>
  <c r="M143" i="4"/>
  <c r="M133" i="4"/>
  <c r="M132" i="4"/>
  <c r="M135" i="4"/>
  <c r="M126" i="4"/>
  <c r="M145" i="4"/>
  <c r="M147" i="4"/>
  <c r="M142" i="4"/>
  <c r="M120" i="4"/>
  <c r="M136" i="4"/>
  <c r="M123" i="4"/>
  <c r="M125" i="4"/>
  <c r="M130" i="4"/>
  <c r="M149" i="4"/>
  <c r="M144" i="4"/>
  <c r="M151" i="4"/>
  <c r="M146" i="4"/>
  <c r="M124" i="4"/>
  <c r="M129" i="4"/>
  <c r="M127" i="4"/>
  <c r="M137" i="4"/>
  <c r="M134" i="4"/>
  <c r="M148" i="4"/>
  <c r="M150" i="4"/>
  <c r="M153" i="4"/>
  <c r="M158" i="4"/>
  <c r="D160" i="4"/>
  <c r="G160" i="4"/>
  <c r="C140" i="4"/>
  <c r="I160" i="4"/>
  <c r="M154" i="4"/>
  <c r="H136" i="4"/>
  <c r="L133" i="4"/>
  <c r="H132" i="4"/>
  <c r="L129" i="4"/>
  <c r="H128" i="4"/>
  <c r="L125" i="4"/>
  <c r="H124" i="4"/>
  <c r="L121" i="4"/>
  <c r="H120" i="4"/>
  <c r="H119" i="4"/>
  <c r="C128" i="4"/>
  <c r="C124" i="4"/>
  <c r="C120" i="4"/>
  <c r="J137" i="4"/>
  <c r="J133" i="4"/>
  <c r="J129" i="4"/>
  <c r="J125" i="4"/>
  <c r="J121" i="4"/>
  <c r="M155" i="4"/>
  <c r="K160" i="4"/>
  <c r="E160" i="4"/>
  <c r="M156" i="4"/>
  <c r="M152" i="4"/>
  <c r="M157" i="4"/>
  <c r="H134" i="4"/>
  <c r="L131" i="4"/>
  <c r="H130" i="4"/>
  <c r="L127" i="4"/>
  <c r="H126" i="4"/>
  <c r="L123" i="4"/>
  <c r="H122" i="4"/>
  <c r="L119" i="4"/>
  <c r="L160" i="4" s="1"/>
  <c r="M139" i="4"/>
  <c r="C130" i="4"/>
  <c r="C126" i="4"/>
  <c r="C122" i="4"/>
  <c r="C119" i="4"/>
  <c r="C160" i="4" s="1"/>
  <c r="M140" i="4"/>
  <c r="J135" i="4"/>
  <c r="J131" i="4"/>
  <c r="J127" i="4"/>
  <c r="J123" i="4"/>
  <c r="J119" i="4"/>
  <c r="J166" i="12" l="1"/>
  <c r="I162" i="11"/>
  <c r="G166" i="12"/>
  <c r="M150" i="12"/>
  <c r="M149" i="12"/>
  <c r="M148" i="12"/>
  <c r="M155" i="12"/>
  <c r="M154" i="12"/>
  <c r="M153" i="12"/>
  <c r="M152" i="12"/>
  <c r="M163" i="12"/>
  <c r="M162" i="12"/>
  <c r="M164" i="12"/>
  <c r="M151" i="12"/>
  <c r="M135" i="12"/>
  <c r="M165" i="12"/>
  <c r="M126" i="12"/>
  <c r="M158" i="12"/>
  <c r="M145" i="12"/>
  <c r="M125" i="12"/>
  <c r="M137" i="12"/>
  <c r="M161" i="12"/>
  <c r="K166" i="12"/>
  <c r="D166" i="12"/>
  <c r="E166" i="12"/>
  <c r="M140" i="12"/>
  <c r="M130" i="12"/>
  <c r="M138" i="12"/>
  <c r="M141" i="12"/>
  <c r="M124" i="12"/>
  <c r="M132" i="12"/>
  <c r="M144" i="12"/>
  <c r="M127" i="12"/>
  <c r="M143" i="12"/>
  <c r="M129" i="12"/>
  <c r="M147" i="12"/>
  <c r="M160" i="12"/>
  <c r="M146" i="12"/>
  <c r="M131" i="12"/>
  <c r="M159" i="12"/>
  <c r="M134" i="12"/>
  <c r="M142" i="12"/>
  <c r="M133" i="12"/>
  <c r="M157" i="12"/>
  <c r="C166" i="12"/>
  <c r="M128" i="12"/>
  <c r="M136" i="12"/>
  <c r="M156" i="12"/>
  <c r="D162" i="11"/>
  <c r="M156" i="11"/>
  <c r="M121" i="11"/>
  <c r="M159" i="11"/>
  <c r="M155" i="11"/>
  <c r="M139" i="11"/>
  <c r="M138" i="11"/>
  <c r="M133" i="11"/>
  <c r="M134" i="11"/>
  <c r="M132" i="11"/>
  <c r="M123" i="11"/>
  <c r="M144" i="11"/>
  <c r="M146" i="11"/>
  <c r="M125" i="11"/>
  <c r="M122" i="11"/>
  <c r="M137" i="11"/>
  <c r="M136" i="11"/>
  <c r="M127" i="11"/>
  <c r="M148" i="11"/>
  <c r="M143" i="11"/>
  <c r="M150" i="11"/>
  <c r="M141" i="11"/>
  <c r="M145" i="11"/>
  <c r="M126" i="11"/>
  <c r="M131" i="11"/>
  <c r="M152" i="11"/>
  <c r="M130" i="11"/>
  <c r="M128" i="11"/>
  <c r="M129" i="11"/>
  <c r="M135" i="11"/>
  <c r="M160" i="11"/>
  <c r="M151" i="11"/>
  <c r="M124" i="11"/>
  <c r="M147" i="11"/>
  <c r="M142" i="11"/>
  <c r="M149" i="11"/>
  <c r="M154" i="11"/>
  <c r="M140" i="11"/>
  <c r="M153" i="11"/>
  <c r="M143" i="9"/>
  <c r="M172" i="9"/>
  <c r="M145" i="9"/>
  <c r="F180" i="9"/>
  <c r="M144" i="9"/>
  <c r="M173" i="9"/>
  <c r="M142" i="9"/>
  <c r="M149" i="9"/>
  <c r="M141" i="9"/>
  <c r="M140" i="9"/>
  <c r="M148" i="9"/>
  <c r="M147" i="9"/>
  <c r="M146" i="9"/>
  <c r="M150" i="9"/>
  <c r="M166" i="9"/>
  <c r="M161" i="9"/>
  <c r="M152" i="9"/>
  <c r="M168" i="9"/>
  <c r="M151" i="9"/>
  <c r="M167" i="9"/>
  <c r="M176" i="9"/>
  <c r="M177" i="9"/>
  <c r="M154" i="9"/>
  <c r="M170" i="9"/>
  <c r="M165" i="9"/>
  <c r="M156" i="9"/>
  <c r="M155" i="9"/>
  <c r="M158" i="9"/>
  <c r="M153" i="9"/>
  <c r="M169" i="9"/>
  <c r="M160" i="9"/>
  <c r="M159" i="9"/>
  <c r="M162" i="9"/>
  <c r="M157" i="9"/>
  <c r="M164" i="9"/>
  <c r="M163" i="9"/>
  <c r="M178" i="9"/>
  <c r="M139" i="9"/>
  <c r="M174" i="9"/>
  <c r="M171" i="9"/>
  <c r="L180" i="7"/>
  <c r="K180" i="7"/>
  <c r="M180" i="7"/>
  <c r="D180" i="7"/>
  <c r="E180" i="7"/>
  <c r="M176" i="6"/>
  <c r="M175" i="6"/>
  <c r="M177" i="6"/>
  <c r="M173" i="6"/>
  <c r="M178" i="6"/>
  <c r="M172" i="6"/>
  <c r="M174" i="6"/>
  <c r="M155" i="6"/>
  <c r="M170" i="6"/>
  <c r="M142" i="6"/>
  <c r="M169" i="6"/>
  <c r="M143" i="6"/>
  <c r="M146" i="6"/>
  <c r="M159" i="6"/>
  <c r="M171" i="6"/>
  <c r="E180" i="6"/>
  <c r="M147" i="6"/>
  <c r="J180" i="6"/>
  <c r="M162" i="6"/>
  <c r="M150" i="6"/>
  <c r="M161" i="6"/>
  <c r="M149" i="6"/>
  <c r="M158" i="6"/>
  <c r="M144" i="6"/>
  <c r="M163" i="6"/>
  <c r="L180" i="6"/>
  <c r="M139" i="6"/>
  <c r="M151" i="6"/>
  <c r="M166" i="6"/>
  <c r="M154" i="6"/>
  <c r="M165" i="6"/>
  <c r="C180" i="5"/>
  <c r="E180" i="5"/>
  <c r="M168" i="5"/>
  <c r="M150" i="5"/>
  <c r="M163" i="5"/>
  <c r="M170" i="5"/>
  <c r="M140" i="5"/>
  <c r="M156" i="5"/>
  <c r="K180" i="5"/>
  <c r="M139" i="5"/>
  <c r="M143" i="5"/>
  <c r="M151" i="5"/>
  <c r="J180" i="5"/>
  <c r="M171" i="5"/>
  <c r="M158" i="5"/>
  <c r="M154" i="5"/>
  <c r="M167" i="5"/>
  <c r="M141" i="5"/>
  <c r="M149" i="5"/>
  <c r="M157" i="5"/>
  <c r="M144" i="5"/>
  <c r="M181" i="5"/>
  <c r="M172" i="5"/>
  <c r="M174" i="5"/>
  <c r="M176" i="5"/>
  <c r="M175" i="5"/>
  <c r="M177" i="5"/>
  <c r="M173" i="5"/>
  <c r="M178" i="5"/>
  <c r="M160" i="5"/>
  <c r="M142" i="5"/>
  <c r="G180" i="5"/>
  <c r="H180" i="5"/>
  <c r="M162" i="5"/>
  <c r="M148" i="5"/>
  <c r="M165" i="5"/>
  <c r="M147" i="5"/>
  <c r="M155" i="5"/>
  <c r="M164" i="5"/>
  <c r="M146" i="5"/>
  <c r="M159" i="5"/>
  <c r="M145" i="5"/>
  <c r="M153" i="5"/>
  <c r="M166" i="5"/>
  <c r="M152" i="5"/>
  <c r="M169" i="5"/>
  <c r="M160" i="4"/>
  <c r="J160" i="4"/>
  <c r="H160" i="4"/>
  <c r="M166" i="12" l="1"/>
  <c r="M162" i="11"/>
  <c r="M180" i="9"/>
  <c r="M180" i="6"/>
  <c r="M180" i="5"/>
</calcChain>
</file>

<file path=xl/sharedStrings.xml><?xml version="1.0" encoding="utf-8"?>
<sst xmlns="http://schemas.openxmlformats.org/spreadsheetml/2006/main" count="2080" uniqueCount="136">
  <si>
    <t>T R A N S A C C I O N E S  E F E C T U A D A S  P O R  L O S  C O R R E D O R E S  D E  L A  B O L S A  D E  C O M E R C I O(1)</t>
  </si>
  <si>
    <t>(Enero de 2004, en millones de pesos)</t>
  </si>
  <si>
    <t>EN RUEDA (2)</t>
  </si>
  <si>
    <t>FUERA DE RUEDA</t>
  </si>
  <si>
    <t>TOTAL</t>
  </si>
  <si>
    <t>LETRAS</t>
  </si>
  <si>
    <t>NO</t>
  </si>
  <si>
    <t xml:space="preserve">    CUOTAS</t>
  </si>
  <si>
    <t xml:space="preserve">  CORREDOR</t>
  </si>
  <si>
    <t xml:space="preserve">ACCIONES </t>
  </si>
  <si>
    <t>ORO</t>
  </si>
  <si>
    <t>DÓLAR</t>
  </si>
  <si>
    <t>FUTUROS</t>
  </si>
  <si>
    <t>BONOS</t>
  </si>
  <si>
    <t>HIPOT.</t>
  </si>
  <si>
    <t>PAGARES</t>
  </si>
  <si>
    <t>INSCRITOS</t>
  </si>
  <si>
    <t>FDOS.. INV.</t>
  </si>
  <si>
    <t>BICE CORREDORES DE BOLSA S.A.</t>
  </si>
  <si>
    <t>-</t>
  </si>
  <si>
    <t>BANCHILE CORREDORES DE BOLSA S.A.</t>
  </si>
  <si>
    <t>SANTIAGO CORREDORES DE BOLSA LTDA.</t>
  </si>
  <si>
    <t>BBVA CORREDORES DE BOLSA BHIF S.A.</t>
  </si>
  <si>
    <t>SCOTIA SUD AMERICANO C. DE B.  S.A.</t>
  </si>
  <si>
    <t>VALORES SECURITY S.A. CORREDORES  DE BOLSA</t>
  </si>
  <si>
    <t>BCI CORREDOR DE BOLSA S.A.</t>
  </si>
  <si>
    <t>SANTANDER INVESTMENT S.A. C. DE BOLSA</t>
  </si>
  <si>
    <t>LARRAIN VIAL S.A. CORREDORES DE BOLSA</t>
  </si>
  <si>
    <t>DEUTSCHE SECURITIES C.  DE BOLSA LTDA.</t>
  </si>
  <si>
    <t>TANNER  CORREDORES DE BOLSA S.A.</t>
  </si>
  <si>
    <t>BANCOESTADO S.A. CORREDORES DE BOLSA</t>
  </si>
  <si>
    <t>I.M. TRUST S.A. CORREDORES DE BOLSA</t>
  </si>
  <si>
    <t>MOLINA, SWETT Y VALDES S.A. C. DE BOLSA</t>
  </si>
  <si>
    <t>CELFIN, GARDEWEG S.A. C. DE BOLSA</t>
  </si>
  <si>
    <t>NEGOCIOS Y VALORES S.A. C. DE BOLSA</t>
  </si>
  <si>
    <t>ALFA CORREDORES DE BOLSA S.A.</t>
  </si>
  <si>
    <t>DUPOL S.A. CORREDORES DE BOLSA</t>
  </si>
  <si>
    <t>DE LA CERDA Y HATTON C. DE BOLSA S.A.</t>
  </si>
  <si>
    <t>CORP CORREDORES DE BOLSA S.A.</t>
  </si>
  <si>
    <t>UGARTE Y CIA. CORREDORES DE BOLSA S.A.</t>
  </si>
  <si>
    <t xml:space="preserve">FINANZAS Y NEGOCIOS S.A. C. DE BOLSA </t>
  </si>
  <si>
    <t>URETA Y BIANCHI CORREDORES DE  BOLSA S.A.</t>
  </si>
  <si>
    <t>MUNITA Y CRUZAT S.A. CORREDORES DE BOLSA</t>
  </si>
  <si>
    <t>RAIMUNDO SERRANO MC AULIFFE C. DE B. S.A.</t>
  </si>
  <si>
    <t>ETCHEGARAY S.A. CORREDORES DE BOLSA</t>
  </si>
  <si>
    <t>COVARRUBIAS Y CIA. C. DE BOLSA LTDA.</t>
  </si>
  <si>
    <t>VALENZUELA LAFOURCADE S.A. C. DE BOLSA</t>
  </si>
  <si>
    <t>JAIME LARRAIN Y CIA. C. DE BOLSA LTDA.</t>
  </si>
  <si>
    <t>LIRA S.A. CORREDORES DE BOLSA</t>
  </si>
  <si>
    <t>SERGIO CONTRERAS Y CIA. C. DE BOLSA</t>
  </si>
  <si>
    <t>YRARRAZAVAL Y CIA. C. DE BOLSA LTDA.</t>
  </si>
  <si>
    <t>CONSORCIO CORREDORES DE BOLSA S.A.</t>
  </si>
  <si>
    <t>CITIGROUP (CHILE)  S.A. C. DE B.</t>
  </si>
  <si>
    <t>INTERVALORES CORREDORES DE BOLSA S.A.</t>
  </si>
  <si>
    <t>CARLOS MARIN ORREGO S.A. C. DE BOLSA</t>
  </si>
  <si>
    <t>CHILEMARKET S.A. CORREDORES DE BOLSA</t>
  </si>
  <si>
    <t>CB CORREDORES DE BOLSA S.A.</t>
  </si>
  <si>
    <t>EUROAMERICA CORREDORES DE BOLSA S.A.</t>
  </si>
  <si>
    <t>MBI CORREDORES DE BOLSA S.A.</t>
  </si>
  <si>
    <t xml:space="preserve">DRESDNER  LATEINAMERIKA S.A. C. DE BOLSA </t>
  </si>
  <si>
    <t xml:space="preserve"> </t>
  </si>
  <si>
    <t>TOTAL MES ANTERIOR</t>
  </si>
  <si>
    <t>1) INCLUYE COMPRAS Y VENTAS, TANTO EN OPERACIONES POR CUENTA PROPIA COMO DE INTERMEDIARIOS POR CUENTA DE TERCEROS.</t>
  </si>
  <si>
    <t>2) INCLUYE REMATES.</t>
  </si>
  <si>
    <t>FUENTE :  ELABORADO EN BASE A INFORMACION DE LA BOLSA DE COMERCIO DE SANTIAGO, BOLSA DE VALORES.</t>
  </si>
  <si>
    <r>
      <t xml:space="preserve">E S T R U C T U R A   P O R C E N T U A L  D E  L A S  T R A N S A C C I O N E S </t>
    </r>
    <r>
      <rPr>
        <b/>
        <sz val="8"/>
        <color indexed="8"/>
        <rFont val="Arial"/>
        <family val="2"/>
      </rPr>
      <t>E F E C T U A D A S  E N  L A   B O L S A   D E  C O M E R C I O (1)</t>
    </r>
  </si>
  <si>
    <t>(Enero de 2004)</t>
  </si>
  <si>
    <t>ACCIONES</t>
  </si>
  <si>
    <t>SCOTIA SUD AMERICANO C. DE BOLSA S.A.</t>
  </si>
  <si>
    <t>VALORES SECURITY S.A. C. DE BOLSA</t>
  </si>
  <si>
    <t>SALOMON SMITH BARNEY (CHILE) S.A. C. DE B.</t>
  </si>
  <si>
    <t>LEMON FINANCIAL CORREDORES DE BOLSA</t>
  </si>
  <si>
    <t>TOTAL MES (2)</t>
  </si>
  <si>
    <t>1) INCLUYE REMATES.</t>
  </si>
  <si>
    <t>2) MILLONES DE PESOS. INCLUYE COMPRAS Y VENTAS, TANTO EN OPERACIONES POR CUENTA PROPIA COMO DE INTERMEDIACION POR CUENTA DE TERCEROS.</t>
  </si>
  <si>
    <t>CORREDORES DE BOLSA</t>
  </si>
  <si>
    <t>TRANSACCIONES EFECTUADAS EN LA BOLSA DE COMERCIO (1)</t>
  </si>
  <si>
    <t>(Marzo de 2004, millones de pesos)</t>
  </si>
  <si>
    <t>FUERA</t>
  </si>
  <si>
    <t>CORREDOR</t>
  </si>
  <si>
    <t xml:space="preserve">ACCIONES   </t>
  </si>
  <si>
    <t>LETRAS HIPOT.</t>
  </si>
  <si>
    <t>NO INSCRITOS</t>
  </si>
  <si>
    <t>CUOTAS FDOS.. INV.</t>
  </si>
  <si>
    <t>RUEDA</t>
  </si>
  <si>
    <t>SCOTIA SUD AMERICANO CORREDORES DE BOLSA S.A.</t>
  </si>
  <si>
    <t>1)</t>
  </si>
  <si>
    <t>INCLUYE COMPRAS Y VENTAS, TANTO EN OPERACIONES POR CUENTA PROPIA COMO DE INTERMEDIARIOS POR CUENTA DE TERCEROS.</t>
  </si>
  <si>
    <t>2)</t>
  </si>
  <si>
    <t>INCLUYE REMATES.</t>
  </si>
  <si>
    <t xml:space="preserve">ESTRUCTURA PORCENTUAL DE LAS TRANSACCIONES </t>
  </si>
  <si>
    <t xml:space="preserve">EFECTUADAS EN LA BOLSA DE COMERCIO </t>
  </si>
  <si>
    <t>(MARZO DE 2004)</t>
  </si>
  <si>
    <t>EN RUEDA (1)</t>
  </si>
  <si>
    <t>DE</t>
  </si>
  <si>
    <t xml:space="preserve">ACCIONES  </t>
  </si>
  <si>
    <t>MILLONES DE PESOS. INCLUYE COMPRAS Y VENTAS, TANTO EN OPERACIONES POR CUENTA PROPIA COMO DE INTERMEDIACION POR CUENTA DE TERCEROS.</t>
  </si>
  <si>
    <t>RESUMEN GENERAL DE OPERACIONES</t>
  </si>
  <si>
    <t>EN  $</t>
  </si>
  <si>
    <t>31-04-2004</t>
  </si>
  <si>
    <t>EN RUEDA</t>
  </si>
  <si>
    <t>CUOTAS FDOS. INV.</t>
  </si>
  <si>
    <t>CITIGROUP (CHILE) S.A. C. DE B.</t>
  </si>
  <si>
    <t xml:space="preserve">TOTAL </t>
  </si>
  <si>
    <t>TOTAL MES ANTERIOR EN MILLONES DE $</t>
  </si>
  <si>
    <t>(Abril de 2004, millones de pesos)</t>
  </si>
  <si>
    <t>(ABRIL DE 2004)</t>
  </si>
  <si>
    <t>(Mayo de 2004, millones de pesos)</t>
  </si>
  <si>
    <t>EFECTUADAS EN LA BOLSA DE COMERCIO</t>
  </si>
  <si>
    <t>(MAYO DE 2004)</t>
  </si>
  <si>
    <t>(Junio de 2004, millones de pesos)</t>
  </si>
  <si>
    <t>(JUNIO DE 2004)</t>
  </si>
  <si>
    <t>(Julio de 2004, millones de pesos)</t>
  </si>
  <si>
    <t>(JULIO DE 2004)</t>
  </si>
  <si>
    <t>(Agosto de 2004, millones de pesos)</t>
  </si>
  <si>
    <t>(AGOSTO DE 2004)</t>
  </si>
  <si>
    <t>BBVA CORREDORES DE BOLSA S.A.</t>
  </si>
  <si>
    <t>(Septiembre de 2004, millones de pesos)</t>
  </si>
  <si>
    <t>INCLUYE COMPRAS Y VENTAS, TANTO EN OPERACIONES POR CUENTA PROPIA COMO DE INTERMEDIACIÓN POR CUENTA DE TERCEROS.</t>
  </si>
  <si>
    <t>(SEPTIEMBRE DE 2004)</t>
  </si>
  <si>
    <t>CITIGROUP (CHILE) S.A. C DE B.</t>
  </si>
  <si>
    <t>(Octubre de 2004, millones de pesos)</t>
  </si>
  <si>
    <t>(OCTUBRE DE 2004)</t>
  </si>
  <si>
    <t>31-11-2004</t>
  </si>
  <si>
    <t>(Noviembre de 2004, millones de pesos)</t>
  </si>
  <si>
    <t>(NOVIEMBRE DE 2004)</t>
  </si>
  <si>
    <t>CITIGROUP (CHILE) CORREDORES DE BOLSA</t>
  </si>
  <si>
    <t>BBVA CORREDORES DE BOLSA  S.A.</t>
  </si>
  <si>
    <t>PENTA CORREDORES DE BOLSA S.A.</t>
  </si>
  <si>
    <t>(Diciembre de 2004, millones de pesos)</t>
  </si>
  <si>
    <t>PENTA CORREDORES DE BOLSA</t>
  </si>
  <si>
    <t>(DICIEMBRE DE 2004)</t>
  </si>
  <si>
    <t>DRESDNER LATEINAMERIKA S.A. C. DE BOLSA</t>
  </si>
  <si>
    <t>TRANSACCIONES EFECTUADAS POR LOS CORREDORES DE LA BOLSA DE COMERCIO (1)</t>
  </si>
  <si>
    <t>(Febrero de 2004, millones de pesos)</t>
  </si>
  <si>
    <t>(FEBRERO DE 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</si>
</sst>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9"/>
      <name val="Arial"/>
    </font>
    <font>
      <b/>
      <sz val="9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2" fillId="0" borderId="0" xfId="0" applyNumberFormat="1" applyFont="1"/>
    <xf numFmtId="0" fontId="1" fillId="0" borderId="9" xfId="0" applyFont="1" applyBorder="1"/>
    <xf numFmtId="3" fontId="1" fillId="0" borderId="9" xfId="0" applyNumberFormat="1" applyFont="1" applyBorder="1"/>
    <xf numFmtId="0" fontId="1" fillId="0" borderId="10" xfId="0" applyFont="1" applyBorder="1"/>
    <xf numFmtId="3" fontId="1" fillId="0" borderId="10" xfId="0" applyNumberFormat="1" applyFont="1" applyBorder="1"/>
    <xf numFmtId="0" fontId="3" fillId="0" borderId="0" xfId="0" applyFont="1"/>
    <xf numFmtId="4" fontId="2" fillId="0" borderId="0" xfId="0" applyNumberFormat="1" applyFont="1"/>
    <xf numFmtId="4" fontId="1" fillId="0" borderId="9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1" xfId="0" applyFont="1" applyBorder="1"/>
    <xf numFmtId="0" fontId="5" fillId="0" borderId="0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1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3" fontId="5" fillId="0" borderId="12" xfId="0" applyNumberFormat="1" applyFont="1" applyBorder="1"/>
    <xf numFmtId="0" fontId="4" fillId="0" borderId="16" xfId="0" applyFont="1" applyBorder="1"/>
    <xf numFmtId="3" fontId="4" fillId="0" borderId="16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0" fontId="4" fillId="0" borderId="18" xfId="0" applyFont="1" applyBorder="1"/>
    <xf numFmtId="0" fontId="5" fillId="0" borderId="19" xfId="0" applyFont="1" applyBorder="1"/>
    <xf numFmtId="3" fontId="5" fillId="0" borderId="19" xfId="0" applyNumberFormat="1" applyFont="1" applyBorder="1"/>
    <xf numFmtId="3" fontId="5" fillId="0" borderId="17" xfId="0" applyNumberFormat="1" applyFont="1" applyBorder="1"/>
    <xf numFmtId="0" fontId="6" fillId="0" borderId="0" xfId="0" applyFont="1"/>
    <xf numFmtId="164" fontId="6" fillId="0" borderId="0" xfId="0" applyNumberFormat="1" applyFont="1"/>
    <xf numFmtId="3" fontId="5" fillId="0" borderId="16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0" fontId="5" fillId="0" borderId="0" xfId="0" applyFont="1"/>
    <xf numFmtId="0" fontId="5" fillId="0" borderId="21" xfId="0" applyFont="1" applyBorder="1"/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12" xfId="0" applyBorder="1"/>
    <xf numFmtId="0" fontId="0" fillId="0" borderId="16" xfId="0" applyBorder="1"/>
    <xf numFmtId="0" fontId="6" fillId="0" borderId="16" xfId="0" applyFont="1" applyBorder="1" applyAlignment="1">
      <alignment horizontal="center"/>
    </xf>
    <xf numFmtId="0" fontId="6" fillId="0" borderId="16" xfId="0" applyFont="1" applyBorder="1"/>
    <xf numFmtId="0" fontId="6" fillId="0" borderId="20" xfId="0" applyFont="1" applyBorder="1" applyAlignment="1">
      <alignment horizontal="center"/>
    </xf>
    <xf numFmtId="0" fontId="0" fillId="0" borderId="11" xfId="0" applyBorder="1"/>
    <xf numFmtId="3" fontId="0" fillId="0" borderId="0" xfId="0" applyNumberForma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16" xfId="0" applyNumberFormat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0" fontId="0" fillId="0" borderId="18" xfId="0" applyBorder="1"/>
    <xf numFmtId="3" fontId="6" fillId="0" borderId="19" xfId="0" applyNumberFormat="1" applyFont="1" applyBorder="1"/>
    <xf numFmtId="0" fontId="0" fillId="0" borderId="22" xfId="0" applyBorder="1"/>
    <xf numFmtId="0" fontId="6" fillId="0" borderId="10" xfId="0" applyFont="1" applyBorder="1"/>
    <xf numFmtId="3" fontId="6" fillId="0" borderId="16" xfId="0" applyNumberFormat="1" applyFont="1" applyBorder="1" applyAlignment="1">
      <alignment horizontal="right"/>
    </xf>
    <xf numFmtId="0" fontId="8" fillId="0" borderId="0" xfId="0" applyFont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0" fillId="0" borderId="0" xfId="0" applyNumberFormat="1" applyBorder="1"/>
    <xf numFmtId="3" fontId="0" fillId="0" borderId="0" xfId="0" applyNumberFormat="1" applyBorder="1"/>
    <xf numFmtId="3" fontId="6" fillId="0" borderId="12" xfId="0" applyNumberFormat="1" applyFont="1" applyBorder="1"/>
    <xf numFmtId="0" fontId="6" fillId="0" borderId="19" xfId="0" applyFont="1" applyBorder="1"/>
    <xf numFmtId="3" fontId="6" fillId="0" borderId="17" xfId="0" applyNumberFormat="1" applyFont="1" applyBorder="1"/>
    <xf numFmtId="3" fontId="6" fillId="0" borderId="20" xfId="0" applyNumberFormat="1" applyFont="1" applyBorder="1" applyAlignment="1">
      <alignment horizontal="right"/>
    </xf>
    <xf numFmtId="0" fontId="9" fillId="0" borderId="0" xfId="0" applyFont="1"/>
    <xf numFmtId="0" fontId="6" fillId="0" borderId="21" xfId="0" applyFont="1" applyBorder="1"/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12" xfId="0" applyFont="1" applyBorder="1" applyAlignment="1">
      <alignment horizontal="center"/>
    </xf>
    <xf numFmtId="3" fontId="6" fillId="0" borderId="0" xfId="0" applyNumberFormat="1" applyFont="1" applyBorder="1"/>
    <xf numFmtId="3" fontId="6" fillId="0" borderId="10" xfId="0" applyNumberFormat="1" applyFont="1" applyBorder="1"/>
    <xf numFmtId="3" fontId="6" fillId="0" borderId="23" xfId="0" applyNumberFormat="1" applyFont="1" applyBorder="1"/>
    <xf numFmtId="0" fontId="8" fillId="2" borderId="0" xfId="0" applyFont="1" applyFill="1"/>
    <xf numFmtId="0" fontId="6" fillId="0" borderId="15" xfId="0" applyFont="1" applyBorder="1"/>
    <xf numFmtId="0" fontId="0" fillId="2" borderId="0" xfId="0" applyFill="1"/>
    <xf numFmtId="0" fontId="9" fillId="2" borderId="0" xfId="0" applyFont="1" applyFill="1"/>
    <xf numFmtId="0" fontId="6" fillId="2" borderId="11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21" xfId="0" applyFont="1" applyFill="1" applyBorder="1"/>
    <xf numFmtId="0" fontId="6" fillId="2" borderId="16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0" fillId="0" borderId="0" xfId="0" applyFill="1" applyBorder="1"/>
    <xf numFmtId="0" fontId="6" fillId="2" borderId="0" xfId="0" applyFont="1" applyFill="1"/>
    <xf numFmtId="164" fontId="6" fillId="2" borderId="0" xfId="0" applyNumberFormat="1" applyFont="1" applyFill="1"/>
    <xf numFmtId="3" fontId="0" fillId="0" borderId="0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2" fontId="0" fillId="0" borderId="0" xfId="0" applyNumberFormat="1" applyAlignment="1">
      <alignment horizontal="center"/>
    </xf>
    <xf numFmtId="4" fontId="0" fillId="0" borderId="16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4" xfId="0" applyFont="1" applyBorder="1"/>
    <xf numFmtId="0" fontId="1" fillId="0" borderId="11" xfId="0" applyFont="1" applyBorder="1"/>
    <xf numFmtId="0" fontId="1" fillId="0" borderId="0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1" xfId="0" applyFont="1" applyBorder="1"/>
    <xf numFmtId="164" fontId="2" fillId="0" borderId="0" xfId="0" applyNumberFormat="1" applyFont="1" applyBorder="1"/>
    <xf numFmtId="3" fontId="2" fillId="0" borderId="0" xfId="0" applyNumberFormat="1" applyFont="1" applyBorder="1"/>
    <xf numFmtId="3" fontId="2" fillId="0" borderId="12" xfId="0" applyNumberFormat="1" applyFont="1" applyBorder="1"/>
    <xf numFmtId="0" fontId="2" fillId="0" borderId="16" xfId="0" applyFont="1" applyBorder="1"/>
    <xf numFmtId="3" fontId="2" fillId="0" borderId="16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0" fontId="2" fillId="0" borderId="18" xfId="0" applyFont="1" applyBorder="1"/>
    <xf numFmtId="0" fontId="1" fillId="0" borderId="19" xfId="0" applyFont="1" applyBorder="1"/>
    <xf numFmtId="3" fontId="1" fillId="0" borderId="19" xfId="0" applyNumberFormat="1" applyFont="1" applyBorder="1"/>
    <xf numFmtId="3" fontId="1" fillId="0" borderId="17" xfId="0" applyNumberFormat="1" applyFont="1" applyBorder="1"/>
    <xf numFmtId="164" fontId="1" fillId="0" borderId="0" xfId="0" applyNumberFormat="1" applyFont="1"/>
    <xf numFmtId="3" fontId="1" fillId="0" borderId="25" xfId="0" applyNumberFormat="1" applyFont="1" applyBorder="1"/>
    <xf numFmtId="3" fontId="1" fillId="0" borderId="26" xfId="0" applyNumberFormat="1" applyFont="1" applyBorder="1" applyAlignment="1">
      <alignment horizontal="right"/>
    </xf>
    <xf numFmtId="0" fontId="1" fillId="0" borderId="21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2" xfId="0" applyFont="1" applyBorder="1" applyAlignment="1">
      <alignment horizontal="center"/>
    </xf>
    <xf numFmtId="0" fontId="2" fillId="0" borderId="0" xfId="0" applyFont="1" applyBorder="1"/>
    <xf numFmtId="3" fontId="1" fillId="0" borderId="0" xfId="0" applyNumberFormat="1" applyFont="1" applyBorder="1"/>
    <xf numFmtId="0" fontId="2" fillId="0" borderId="22" xfId="0" applyFont="1" applyBorder="1"/>
    <xf numFmtId="3" fontId="1" fillId="0" borderId="23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workbookViewId="0"/>
  </sheetViews>
  <sheetFormatPr baseColWidth="10" defaultRowHeight="11.25" x14ac:dyDescent="0.2"/>
  <cols>
    <col min="1" max="1" width="11.42578125" style="2"/>
    <col min="2" max="2" width="40.140625" style="2" customWidth="1"/>
    <col min="3" max="10" width="11.42578125" style="2"/>
    <col min="11" max="11" width="10.42578125" style="2" customWidth="1"/>
    <col min="12" max="12" width="12.42578125" style="2" customWidth="1"/>
    <col min="13" max="257" width="11.42578125" style="2"/>
    <col min="258" max="258" width="40.140625" style="2" customWidth="1"/>
    <col min="259" max="266" width="11.42578125" style="2"/>
    <col min="267" max="267" width="10.42578125" style="2" customWidth="1"/>
    <col min="268" max="268" width="12.42578125" style="2" customWidth="1"/>
    <col min="269" max="513" width="11.42578125" style="2"/>
    <col min="514" max="514" width="40.140625" style="2" customWidth="1"/>
    <col min="515" max="522" width="11.42578125" style="2"/>
    <col min="523" max="523" width="10.42578125" style="2" customWidth="1"/>
    <col min="524" max="524" width="12.42578125" style="2" customWidth="1"/>
    <col min="525" max="769" width="11.42578125" style="2"/>
    <col min="770" max="770" width="40.140625" style="2" customWidth="1"/>
    <col min="771" max="778" width="11.42578125" style="2"/>
    <col min="779" max="779" width="10.42578125" style="2" customWidth="1"/>
    <col min="780" max="780" width="12.42578125" style="2" customWidth="1"/>
    <col min="781" max="1025" width="11.42578125" style="2"/>
    <col min="1026" max="1026" width="40.140625" style="2" customWidth="1"/>
    <col min="1027" max="1034" width="11.42578125" style="2"/>
    <col min="1035" max="1035" width="10.42578125" style="2" customWidth="1"/>
    <col min="1036" max="1036" width="12.42578125" style="2" customWidth="1"/>
    <col min="1037" max="1281" width="11.42578125" style="2"/>
    <col min="1282" max="1282" width="40.140625" style="2" customWidth="1"/>
    <col min="1283" max="1290" width="11.42578125" style="2"/>
    <col min="1291" max="1291" width="10.42578125" style="2" customWidth="1"/>
    <col min="1292" max="1292" width="12.42578125" style="2" customWidth="1"/>
    <col min="1293" max="1537" width="11.42578125" style="2"/>
    <col min="1538" max="1538" width="40.140625" style="2" customWidth="1"/>
    <col min="1539" max="1546" width="11.42578125" style="2"/>
    <col min="1547" max="1547" width="10.42578125" style="2" customWidth="1"/>
    <col min="1548" max="1548" width="12.42578125" style="2" customWidth="1"/>
    <col min="1549" max="1793" width="11.42578125" style="2"/>
    <col min="1794" max="1794" width="40.140625" style="2" customWidth="1"/>
    <col min="1795" max="1802" width="11.42578125" style="2"/>
    <col min="1803" max="1803" width="10.42578125" style="2" customWidth="1"/>
    <col min="1804" max="1804" width="12.42578125" style="2" customWidth="1"/>
    <col min="1805" max="2049" width="11.42578125" style="2"/>
    <col min="2050" max="2050" width="40.140625" style="2" customWidth="1"/>
    <col min="2051" max="2058" width="11.42578125" style="2"/>
    <col min="2059" max="2059" width="10.42578125" style="2" customWidth="1"/>
    <col min="2060" max="2060" width="12.42578125" style="2" customWidth="1"/>
    <col min="2061" max="2305" width="11.42578125" style="2"/>
    <col min="2306" max="2306" width="40.140625" style="2" customWidth="1"/>
    <col min="2307" max="2314" width="11.42578125" style="2"/>
    <col min="2315" max="2315" width="10.42578125" style="2" customWidth="1"/>
    <col min="2316" max="2316" width="12.42578125" style="2" customWidth="1"/>
    <col min="2317" max="2561" width="11.42578125" style="2"/>
    <col min="2562" max="2562" width="40.140625" style="2" customWidth="1"/>
    <col min="2563" max="2570" width="11.42578125" style="2"/>
    <col min="2571" max="2571" width="10.42578125" style="2" customWidth="1"/>
    <col min="2572" max="2572" width="12.42578125" style="2" customWidth="1"/>
    <col min="2573" max="2817" width="11.42578125" style="2"/>
    <col min="2818" max="2818" width="40.140625" style="2" customWidth="1"/>
    <col min="2819" max="2826" width="11.42578125" style="2"/>
    <col min="2827" max="2827" width="10.42578125" style="2" customWidth="1"/>
    <col min="2828" max="2828" width="12.42578125" style="2" customWidth="1"/>
    <col min="2829" max="3073" width="11.42578125" style="2"/>
    <col min="3074" max="3074" width="40.140625" style="2" customWidth="1"/>
    <col min="3075" max="3082" width="11.42578125" style="2"/>
    <col min="3083" max="3083" width="10.42578125" style="2" customWidth="1"/>
    <col min="3084" max="3084" width="12.42578125" style="2" customWidth="1"/>
    <col min="3085" max="3329" width="11.42578125" style="2"/>
    <col min="3330" max="3330" width="40.140625" style="2" customWidth="1"/>
    <col min="3331" max="3338" width="11.42578125" style="2"/>
    <col min="3339" max="3339" width="10.42578125" style="2" customWidth="1"/>
    <col min="3340" max="3340" width="12.42578125" style="2" customWidth="1"/>
    <col min="3341" max="3585" width="11.42578125" style="2"/>
    <col min="3586" max="3586" width="40.140625" style="2" customWidth="1"/>
    <col min="3587" max="3594" width="11.42578125" style="2"/>
    <col min="3595" max="3595" width="10.42578125" style="2" customWidth="1"/>
    <col min="3596" max="3596" width="12.42578125" style="2" customWidth="1"/>
    <col min="3597" max="3841" width="11.42578125" style="2"/>
    <col min="3842" max="3842" width="40.140625" style="2" customWidth="1"/>
    <col min="3843" max="3850" width="11.42578125" style="2"/>
    <col min="3851" max="3851" width="10.42578125" style="2" customWidth="1"/>
    <col min="3852" max="3852" width="12.42578125" style="2" customWidth="1"/>
    <col min="3853" max="4097" width="11.42578125" style="2"/>
    <col min="4098" max="4098" width="40.140625" style="2" customWidth="1"/>
    <col min="4099" max="4106" width="11.42578125" style="2"/>
    <col min="4107" max="4107" width="10.42578125" style="2" customWidth="1"/>
    <col min="4108" max="4108" width="12.42578125" style="2" customWidth="1"/>
    <col min="4109" max="4353" width="11.42578125" style="2"/>
    <col min="4354" max="4354" width="40.140625" style="2" customWidth="1"/>
    <col min="4355" max="4362" width="11.42578125" style="2"/>
    <col min="4363" max="4363" width="10.42578125" style="2" customWidth="1"/>
    <col min="4364" max="4364" width="12.42578125" style="2" customWidth="1"/>
    <col min="4365" max="4609" width="11.42578125" style="2"/>
    <col min="4610" max="4610" width="40.140625" style="2" customWidth="1"/>
    <col min="4611" max="4618" width="11.42578125" style="2"/>
    <col min="4619" max="4619" width="10.42578125" style="2" customWidth="1"/>
    <col min="4620" max="4620" width="12.42578125" style="2" customWidth="1"/>
    <col min="4621" max="4865" width="11.42578125" style="2"/>
    <col min="4866" max="4866" width="40.140625" style="2" customWidth="1"/>
    <col min="4867" max="4874" width="11.42578125" style="2"/>
    <col min="4875" max="4875" width="10.42578125" style="2" customWidth="1"/>
    <col min="4876" max="4876" width="12.42578125" style="2" customWidth="1"/>
    <col min="4877" max="5121" width="11.42578125" style="2"/>
    <col min="5122" max="5122" width="40.140625" style="2" customWidth="1"/>
    <col min="5123" max="5130" width="11.42578125" style="2"/>
    <col min="5131" max="5131" width="10.42578125" style="2" customWidth="1"/>
    <col min="5132" max="5132" width="12.42578125" style="2" customWidth="1"/>
    <col min="5133" max="5377" width="11.42578125" style="2"/>
    <col min="5378" max="5378" width="40.140625" style="2" customWidth="1"/>
    <col min="5379" max="5386" width="11.42578125" style="2"/>
    <col min="5387" max="5387" width="10.42578125" style="2" customWidth="1"/>
    <col min="5388" max="5388" width="12.42578125" style="2" customWidth="1"/>
    <col min="5389" max="5633" width="11.42578125" style="2"/>
    <col min="5634" max="5634" width="40.140625" style="2" customWidth="1"/>
    <col min="5635" max="5642" width="11.42578125" style="2"/>
    <col min="5643" max="5643" width="10.42578125" style="2" customWidth="1"/>
    <col min="5644" max="5644" width="12.42578125" style="2" customWidth="1"/>
    <col min="5645" max="5889" width="11.42578125" style="2"/>
    <col min="5890" max="5890" width="40.140625" style="2" customWidth="1"/>
    <col min="5891" max="5898" width="11.42578125" style="2"/>
    <col min="5899" max="5899" width="10.42578125" style="2" customWidth="1"/>
    <col min="5900" max="5900" width="12.42578125" style="2" customWidth="1"/>
    <col min="5901" max="6145" width="11.42578125" style="2"/>
    <col min="6146" max="6146" width="40.140625" style="2" customWidth="1"/>
    <col min="6147" max="6154" width="11.42578125" style="2"/>
    <col min="6155" max="6155" width="10.42578125" style="2" customWidth="1"/>
    <col min="6156" max="6156" width="12.42578125" style="2" customWidth="1"/>
    <col min="6157" max="6401" width="11.42578125" style="2"/>
    <col min="6402" max="6402" width="40.140625" style="2" customWidth="1"/>
    <col min="6403" max="6410" width="11.42578125" style="2"/>
    <col min="6411" max="6411" width="10.42578125" style="2" customWidth="1"/>
    <col min="6412" max="6412" width="12.42578125" style="2" customWidth="1"/>
    <col min="6413" max="6657" width="11.42578125" style="2"/>
    <col min="6658" max="6658" width="40.140625" style="2" customWidth="1"/>
    <col min="6659" max="6666" width="11.42578125" style="2"/>
    <col min="6667" max="6667" width="10.42578125" style="2" customWidth="1"/>
    <col min="6668" max="6668" width="12.42578125" style="2" customWidth="1"/>
    <col min="6669" max="6913" width="11.42578125" style="2"/>
    <col min="6914" max="6914" width="40.140625" style="2" customWidth="1"/>
    <col min="6915" max="6922" width="11.42578125" style="2"/>
    <col min="6923" max="6923" width="10.42578125" style="2" customWidth="1"/>
    <col min="6924" max="6924" width="12.42578125" style="2" customWidth="1"/>
    <col min="6925" max="7169" width="11.42578125" style="2"/>
    <col min="7170" max="7170" width="40.140625" style="2" customWidth="1"/>
    <col min="7171" max="7178" width="11.42578125" style="2"/>
    <col min="7179" max="7179" width="10.42578125" style="2" customWidth="1"/>
    <col min="7180" max="7180" width="12.42578125" style="2" customWidth="1"/>
    <col min="7181" max="7425" width="11.42578125" style="2"/>
    <col min="7426" max="7426" width="40.140625" style="2" customWidth="1"/>
    <col min="7427" max="7434" width="11.42578125" style="2"/>
    <col min="7435" max="7435" width="10.42578125" style="2" customWidth="1"/>
    <col min="7436" max="7436" width="12.42578125" style="2" customWidth="1"/>
    <col min="7437" max="7681" width="11.42578125" style="2"/>
    <col min="7682" max="7682" width="40.140625" style="2" customWidth="1"/>
    <col min="7683" max="7690" width="11.42578125" style="2"/>
    <col min="7691" max="7691" width="10.42578125" style="2" customWidth="1"/>
    <col min="7692" max="7692" width="12.42578125" style="2" customWidth="1"/>
    <col min="7693" max="7937" width="11.42578125" style="2"/>
    <col min="7938" max="7938" width="40.140625" style="2" customWidth="1"/>
    <col min="7939" max="7946" width="11.42578125" style="2"/>
    <col min="7947" max="7947" width="10.42578125" style="2" customWidth="1"/>
    <col min="7948" max="7948" width="12.42578125" style="2" customWidth="1"/>
    <col min="7949" max="8193" width="11.42578125" style="2"/>
    <col min="8194" max="8194" width="40.140625" style="2" customWidth="1"/>
    <col min="8195" max="8202" width="11.42578125" style="2"/>
    <col min="8203" max="8203" width="10.42578125" style="2" customWidth="1"/>
    <col min="8204" max="8204" width="12.42578125" style="2" customWidth="1"/>
    <col min="8205" max="8449" width="11.42578125" style="2"/>
    <col min="8450" max="8450" width="40.140625" style="2" customWidth="1"/>
    <col min="8451" max="8458" width="11.42578125" style="2"/>
    <col min="8459" max="8459" width="10.42578125" style="2" customWidth="1"/>
    <col min="8460" max="8460" width="12.42578125" style="2" customWidth="1"/>
    <col min="8461" max="8705" width="11.42578125" style="2"/>
    <col min="8706" max="8706" width="40.140625" style="2" customWidth="1"/>
    <col min="8707" max="8714" width="11.42578125" style="2"/>
    <col min="8715" max="8715" width="10.42578125" style="2" customWidth="1"/>
    <col min="8716" max="8716" width="12.42578125" style="2" customWidth="1"/>
    <col min="8717" max="8961" width="11.42578125" style="2"/>
    <col min="8962" max="8962" width="40.140625" style="2" customWidth="1"/>
    <col min="8963" max="8970" width="11.42578125" style="2"/>
    <col min="8971" max="8971" width="10.42578125" style="2" customWidth="1"/>
    <col min="8972" max="8972" width="12.42578125" style="2" customWidth="1"/>
    <col min="8973" max="9217" width="11.42578125" style="2"/>
    <col min="9218" max="9218" width="40.140625" style="2" customWidth="1"/>
    <col min="9219" max="9226" width="11.42578125" style="2"/>
    <col min="9227" max="9227" width="10.42578125" style="2" customWidth="1"/>
    <col min="9228" max="9228" width="12.42578125" style="2" customWidth="1"/>
    <col min="9229" max="9473" width="11.42578125" style="2"/>
    <col min="9474" max="9474" width="40.140625" style="2" customWidth="1"/>
    <col min="9475" max="9482" width="11.42578125" style="2"/>
    <col min="9483" max="9483" width="10.42578125" style="2" customWidth="1"/>
    <col min="9484" max="9484" width="12.42578125" style="2" customWidth="1"/>
    <col min="9485" max="9729" width="11.42578125" style="2"/>
    <col min="9730" max="9730" width="40.140625" style="2" customWidth="1"/>
    <col min="9731" max="9738" width="11.42578125" style="2"/>
    <col min="9739" max="9739" width="10.42578125" style="2" customWidth="1"/>
    <col min="9740" max="9740" width="12.42578125" style="2" customWidth="1"/>
    <col min="9741" max="9985" width="11.42578125" style="2"/>
    <col min="9986" max="9986" width="40.140625" style="2" customWidth="1"/>
    <col min="9987" max="9994" width="11.42578125" style="2"/>
    <col min="9995" max="9995" width="10.42578125" style="2" customWidth="1"/>
    <col min="9996" max="9996" width="12.42578125" style="2" customWidth="1"/>
    <col min="9997" max="10241" width="11.42578125" style="2"/>
    <col min="10242" max="10242" width="40.140625" style="2" customWidth="1"/>
    <col min="10243" max="10250" width="11.42578125" style="2"/>
    <col min="10251" max="10251" width="10.42578125" style="2" customWidth="1"/>
    <col min="10252" max="10252" width="12.42578125" style="2" customWidth="1"/>
    <col min="10253" max="10497" width="11.42578125" style="2"/>
    <col min="10498" max="10498" width="40.140625" style="2" customWidth="1"/>
    <col min="10499" max="10506" width="11.42578125" style="2"/>
    <col min="10507" max="10507" width="10.42578125" style="2" customWidth="1"/>
    <col min="10508" max="10508" width="12.42578125" style="2" customWidth="1"/>
    <col min="10509" max="10753" width="11.42578125" style="2"/>
    <col min="10754" max="10754" width="40.140625" style="2" customWidth="1"/>
    <col min="10755" max="10762" width="11.42578125" style="2"/>
    <col min="10763" max="10763" width="10.42578125" style="2" customWidth="1"/>
    <col min="10764" max="10764" width="12.42578125" style="2" customWidth="1"/>
    <col min="10765" max="11009" width="11.42578125" style="2"/>
    <col min="11010" max="11010" width="40.140625" style="2" customWidth="1"/>
    <col min="11011" max="11018" width="11.42578125" style="2"/>
    <col min="11019" max="11019" width="10.42578125" style="2" customWidth="1"/>
    <col min="11020" max="11020" width="12.42578125" style="2" customWidth="1"/>
    <col min="11021" max="11265" width="11.42578125" style="2"/>
    <col min="11266" max="11266" width="40.140625" style="2" customWidth="1"/>
    <col min="11267" max="11274" width="11.42578125" style="2"/>
    <col min="11275" max="11275" width="10.42578125" style="2" customWidth="1"/>
    <col min="11276" max="11276" width="12.42578125" style="2" customWidth="1"/>
    <col min="11277" max="11521" width="11.42578125" style="2"/>
    <col min="11522" max="11522" width="40.140625" style="2" customWidth="1"/>
    <col min="11523" max="11530" width="11.42578125" style="2"/>
    <col min="11531" max="11531" width="10.42578125" style="2" customWidth="1"/>
    <col min="11532" max="11532" width="12.42578125" style="2" customWidth="1"/>
    <col min="11533" max="11777" width="11.42578125" style="2"/>
    <col min="11778" max="11778" width="40.140625" style="2" customWidth="1"/>
    <col min="11779" max="11786" width="11.42578125" style="2"/>
    <col min="11787" max="11787" width="10.42578125" style="2" customWidth="1"/>
    <col min="11788" max="11788" width="12.42578125" style="2" customWidth="1"/>
    <col min="11789" max="12033" width="11.42578125" style="2"/>
    <col min="12034" max="12034" width="40.140625" style="2" customWidth="1"/>
    <col min="12035" max="12042" width="11.42578125" style="2"/>
    <col min="12043" max="12043" width="10.42578125" style="2" customWidth="1"/>
    <col min="12044" max="12044" width="12.42578125" style="2" customWidth="1"/>
    <col min="12045" max="12289" width="11.42578125" style="2"/>
    <col min="12290" max="12290" width="40.140625" style="2" customWidth="1"/>
    <col min="12291" max="12298" width="11.42578125" style="2"/>
    <col min="12299" max="12299" width="10.42578125" style="2" customWidth="1"/>
    <col min="12300" max="12300" width="12.42578125" style="2" customWidth="1"/>
    <col min="12301" max="12545" width="11.42578125" style="2"/>
    <col min="12546" max="12546" width="40.140625" style="2" customWidth="1"/>
    <col min="12547" max="12554" width="11.42578125" style="2"/>
    <col min="12555" max="12555" width="10.42578125" style="2" customWidth="1"/>
    <col min="12556" max="12556" width="12.42578125" style="2" customWidth="1"/>
    <col min="12557" max="12801" width="11.42578125" style="2"/>
    <col min="12802" max="12802" width="40.140625" style="2" customWidth="1"/>
    <col min="12803" max="12810" width="11.42578125" style="2"/>
    <col min="12811" max="12811" width="10.42578125" style="2" customWidth="1"/>
    <col min="12812" max="12812" width="12.42578125" style="2" customWidth="1"/>
    <col min="12813" max="13057" width="11.42578125" style="2"/>
    <col min="13058" max="13058" width="40.140625" style="2" customWidth="1"/>
    <col min="13059" max="13066" width="11.42578125" style="2"/>
    <col min="13067" max="13067" width="10.42578125" style="2" customWidth="1"/>
    <col min="13068" max="13068" width="12.42578125" style="2" customWidth="1"/>
    <col min="13069" max="13313" width="11.42578125" style="2"/>
    <col min="13314" max="13314" width="40.140625" style="2" customWidth="1"/>
    <col min="13315" max="13322" width="11.42578125" style="2"/>
    <col min="13323" max="13323" width="10.42578125" style="2" customWidth="1"/>
    <col min="13324" max="13324" width="12.42578125" style="2" customWidth="1"/>
    <col min="13325" max="13569" width="11.42578125" style="2"/>
    <col min="13570" max="13570" width="40.140625" style="2" customWidth="1"/>
    <col min="13571" max="13578" width="11.42578125" style="2"/>
    <col min="13579" max="13579" width="10.42578125" style="2" customWidth="1"/>
    <col min="13580" max="13580" width="12.42578125" style="2" customWidth="1"/>
    <col min="13581" max="13825" width="11.42578125" style="2"/>
    <col min="13826" max="13826" width="40.140625" style="2" customWidth="1"/>
    <col min="13827" max="13834" width="11.42578125" style="2"/>
    <col min="13835" max="13835" width="10.42578125" style="2" customWidth="1"/>
    <col min="13836" max="13836" width="12.42578125" style="2" customWidth="1"/>
    <col min="13837" max="14081" width="11.42578125" style="2"/>
    <col min="14082" max="14082" width="40.140625" style="2" customWidth="1"/>
    <col min="14083" max="14090" width="11.42578125" style="2"/>
    <col min="14091" max="14091" width="10.42578125" style="2" customWidth="1"/>
    <col min="14092" max="14092" width="12.42578125" style="2" customWidth="1"/>
    <col min="14093" max="14337" width="11.42578125" style="2"/>
    <col min="14338" max="14338" width="40.140625" style="2" customWidth="1"/>
    <col min="14339" max="14346" width="11.42578125" style="2"/>
    <col min="14347" max="14347" width="10.42578125" style="2" customWidth="1"/>
    <col min="14348" max="14348" width="12.42578125" style="2" customWidth="1"/>
    <col min="14349" max="14593" width="11.42578125" style="2"/>
    <col min="14594" max="14594" width="40.140625" style="2" customWidth="1"/>
    <col min="14595" max="14602" width="11.42578125" style="2"/>
    <col min="14603" max="14603" width="10.42578125" style="2" customWidth="1"/>
    <col min="14604" max="14604" width="12.42578125" style="2" customWidth="1"/>
    <col min="14605" max="14849" width="11.42578125" style="2"/>
    <col min="14850" max="14850" width="40.140625" style="2" customWidth="1"/>
    <col min="14851" max="14858" width="11.42578125" style="2"/>
    <col min="14859" max="14859" width="10.42578125" style="2" customWidth="1"/>
    <col min="14860" max="14860" width="12.42578125" style="2" customWidth="1"/>
    <col min="14861" max="15105" width="11.42578125" style="2"/>
    <col min="15106" max="15106" width="40.140625" style="2" customWidth="1"/>
    <col min="15107" max="15114" width="11.42578125" style="2"/>
    <col min="15115" max="15115" width="10.42578125" style="2" customWidth="1"/>
    <col min="15116" max="15116" width="12.42578125" style="2" customWidth="1"/>
    <col min="15117" max="15361" width="11.42578125" style="2"/>
    <col min="15362" max="15362" width="40.140625" style="2" customWidth="1"/>
    <col min="15363" max="15370" width="11.42578125" style="2"/>
    <col min="15371" max="15371" width="10.42578125" style="2" customWidth="1"/>
    <col min="15372" max="15372" width="12.42578125" style="2" customWidth="1"/>
    <col min="15373" max="15617" width="11.42578125" style="2"/>
    <col min="15618" max="15618" width="40.140625" style="2" customWidth="1"/>
    <col min="15619" max="15626" width="11.42578125" style="2"/>
    <col min="15627" max="15627" width="10.42578125" style="2" customWidth="1"/>
    <col min="15628" max="15628" width="12.42578125" style="2" customWidth="1"/>
    <col min="15629" max="15873" width="11.42578125" style="2"/>
    <col min="15874" max="15874" width="40.140625" style="2" customWidth="1"/>
    <col min="15875" max="15882" width="11.42578125" style="2"/>
    <col min="15883" max="15883" width="10.42578125" style="2" customWidth="1"/>
    <col min="15884" max="15884" width="12.42578125" style="2" customWidth="1"/>
    <col min="15885" max="16129" width="11.42578125" style="2"/>
    <col min="16130" max="16130" width="40.140625" style="2" customWidth="1"/>
    <col min="16131" max="16138" width="11.42578125" style="2"/>
    <col min="16139" max="16139" width="10.42578125" style="2" customWidth="1"/>
    <col min="16140" max="16140" width="12.42578125" style="2" customWidth="1"/>
    <col min="16141" max="16384" width="11.42578125" style="2"/>
  </cols>
  <sheetData>
    <row r="1" spans="1:15" x14ac:dyDescent="0.2">
      <c r="A1" s="1" t="s">
        <v>0</v>
      </c>
      <c r="B1" s="1"/>
    </row>
    <row r="2" spans="1:15" x14ac:dyDescent="0.2">
      <c r="A2" s="1" t="s">
        <v>1</v>
      </c>
      <c r="B2" s="1"/>
    </row>
    <row r="3" spans="1:15" x14ac:dyDescent="0.2">
      <c r="A3" s="1"/>
      <c r="B3" s="1"/>
    </row>
    <row r="4" spans="1:15" ht="12" thickBot="1" x14ac:dyDescent="0.25"/>
    <row r="5" spans="1:15" s="4" customFormat="1" ht="12.75" customHeight="1" thickBot="1" x14ac:dyDescent="0.25">
      <c r="A5" s="3"/>
      <c r="B5" s="158" t="s">
        <v>2</v>
      </c>
      <c r="C5" s="159"/>
      <c r="D5" s="159"/>
      <c r="E5" s="159"/>
      <c r="F5" s="159"/>
      <c r="G5" s="159"/>
      <c r="H5" s="159"/>
      <c r="I5" s="159"/>
      <c r="J5" s="159"/>
      <c r="K5" s="160"/>
      <c r="L5" s="161" t="s">
        <v>3</v>
      </c>
      <c r="M5" s="161" t="s">
        <v>4</v>
      </c>
    </row>
    <row r="6" spans="1:15" s="4" customFormat="1" x14ac:dyDescent="0.2">
      <c r="A6" s="3"/>
      <c r="B6" s="5"/>
      <c r="C6" s="5"/>
      <c r="D6" s="5"/>
      <c r="E6" s="5"/>
      <c r="F6" s="5"/>
      <c r="G6" s="5"/>
      <c r="H6" s="5" t="s">
        <v>5</v>
      </c>
      <c r="I6" s="5"/>
      <c r="J6" s="5" t="s">
        <v>6</v>
      </c>
      <c r="K6" s="5" t="s">
        <v>7</v>
      </c>
      <c r="L6" s="162"/>
      <c r="M6" s="164"/>
    </row>
    <row r="7" spans="1:15" s="4" customFormat="1" ht="12" thickBot="1" x14ac:dyDescent="0.25">
      <c r="A7" s="3"/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163"/>
      <c r="M7" s="165"/>
    </row>
    <row r="9" spans="1:15" x14ac:dyDescent="0.2">
      <c r="A9" s="2">
        <v>1</v>
      </c>
      <c r="B9" s="2" t="s">
        <v>18</v>
      </c>
      <c r="C9" s="7">
        <v>18150</v>
      </c>
      <c r="D9" s="7" t="s">
        <v>19</v>
      </c>
      <c r="E9" s="7" t="s">
        <v>19</v>
      </c>
      <c r="F9" s="7" t="s">
        <v>19</v>
      </c>
      <c r="G9" s="7">
        <v>223555</v>
      </c>
      <c r="H9" s="7">
        <v>23081</v>
      </c>
      <c r="I9" s="7">
        <v>196737</v>
      </c>
      <c r="J9" s="7" t="s">
        <v>19</v>
      </c>
      <c r="K9" s="7" t="s">
        <v>19</v>
      </c>
      <c r="L9" s="7">
        <v>631171</v>
      </c>
      <c r="M9" s="7">
        <v>1092695</v>
      </c>
      <c r="N9" s="7"/>
      <c r="O9" s="7"/>
    </row>
    <row r="10" spans="1:15" x14ac:dyDescent="0.2">
      <c r="A10" s="2">
        <v>2</v>
      </c>
      <c r="B10" s="2" t="s">
        <v>20</v>
      </c>
      <c r="C10" s="7">
        <v>185204</v>
      </c>
      <c r="D10" s="7" t="s">
        <v>19</v>
      </c>
      <c r="E10" s="7" t="s">
        <v>19</v>
      </c>
      <c r="F10" s="7" t="s">
        <v>19</v>
      </c>
      <c r="G10" s="7">
        <v>127679</v>
      </c>
      <c r="H10" s="7">
        <v>22944</v>
      </c>
      <c r="I10" s="7">
        <v>243237</v>
      </c>
      <c r="J10" s="7" t="s">
        <v>19</v>
      </c>
      <c r="K10" s="7" t="s">
        <v>19</v>
      </c>
      <c r="L10" s="7">
        <v>1571689</v>
      </c>
      <c r="M10" s="7">
        <v>2150752</v>
      </c>
      <c r="N10" s="7"/>
      <c r="O10" s="7"/>
    </row>
    <row r="11" spans="1:15" x14ac:dyDescent="0.2">
      <c r="A11" s="2">
        <v>3</v>
      </c>
      <c r="B11" s="2" t="s">
        <v>21</v>
      </c>
      <c r="C11" s="7">
        <v>3470</v>
      </c>
      <c r="D11" s="7">
        <v>1</v>
      </c>
      <c r="E11" s="7" t="s">
        <v>19</v>
      </c>
      <c r="F11" s="7" t="s">
        <v>19</v>
      </c>
      <c r="G11" s="7">
        <v>476828</v>
      </c>
      <c r="H11" s="7">
        <v>71190</v>
      </c>
      <c r="I11" s="7">
        <v>712041</v>
      </c>
      <c r="J11" s="7">
        <v>14</v>
      </c>
      <c r="K11" s="7" t="s">
        <v>19</v>
      </c>
      <c r="L11" s="7">
        <v>105700</v>
      </c>
      <c r="M11" s="7">
        <v>1369243</v>
      </c>
      <c r="N11" s="7"/>
      <c r="O11" s="7"/>
    </row>
    <row r="12" spans="1:15" x14ac:dyDescent="0.2">
      <c r="A12" s="2">
        <v>4</v>
      </c>
      <c r="B12" s="2" t="s">
        <v>22</v>
      </c>
      <c r="C12" s="7">
        <v>12062</v>
      </c>
      <c r="D12" s="7" t="s">
        <v>19</v>
      </c>
      <c r="E12" s="7" t="s">
        <v>19</v>
      </c>
      <c r="F12" s="7" t="s">
        <v>19</v>
      </c>
      <c r="G12" s="7">
        <v>571330</v>
      </c>
      <c r="H12" s="7">
        <v>91063</v>
      </c>
      <c r="I12" s="7">
        <v>424708</v>
      </c>
      <c r="J12" s="7" t="s">
        <v>19</v>
      </c>
      <c r="K12" s="7" t="s">
        <v>19</v>
      </c>
      <c r="L12" s="7">
        <v>726878</v>
      </c>
      <c r="M12" s="7">
        <v>1826041</v>
      </c>
      <c r="N12" s="7"/>
      <c r="O12" s="7"/>
    </row>
    <row r="13" spans="1:15" x14ac:dyDescent="0.2">
      <c r="A13" s="2">
        <v>5</v>
      </c>
      <c r="B13" s="2" t="s">
        <v>23</v>
      </c>
      <c r="C13" s="7">
        <v>2295</v>
      </c>
      <c r="D13" s="7" t="s">
        <v>19</v>
      </c>
      <c r="E13" s="7" t="s">
        <v>19</v>
      </c>
      <c r="F13" s="7" t="s">
        <v>19</v>
      </c>
      <c r="G13" s="7">
        <v>564825</v>
      </c>
      <c r="H13" s="7">
        <v>23673</v>
      </c>
      <c r="I13" s="7">
        <v>186059</v>
      </c>
      <c r="J13" s="7" t="s">
        <v>19</v>
      </c>
      <c r="K13" s="7" t="s">
        <v>19</v>
      </c>
      <c r="L13" s="7">
        <v>196878</v>
      </c>
      <c r="M13" s="7">
        <v>973730</v>
      </c>
      <c r="N13" s="7"/>
      <c r="O13" s="7"/>
    </row>
    <row r="14" spans="1:15" x14ac:dyDescent="0.2">
      <c r="A14" s="2">
        <v>6</v>
      </c>
      <c r="B14" s="2" t="s">
        <v>24</v>
      </c>
      <c r="C14" s="7">
        <v>10336</v>
      </c>
      <c r="D14" s="7">
        <v>2</v>
      </c>
      <c r="E14" s="7" t="s">
        <v>19</v>
      </c>
      <c r="F14" s="7" t="s">
        <v>19</v>
      </c>
      <c r="G14" s="7">
        <v>35090</v>
      </c>
      <c r="H14" s="7">
        <v>11676</v>
      </c>
      <c r="I14" s="7">
        <v>87369</v>
      </c>
      <c r="J14" s="7" t="s">
        <v>19</v>
      </c>
      <c r="K14" s="7" t="s">
        <v>19</v>
      </c>
      <c r="L14" s="7">
        <v>895602</v>
      </c>
      <c r="M14" s="7">
        <v>1040075</v>
      </c>
      <c r="N14" s="7"/>
      <c r="O14" s="7"/>
    </row>
    <row r="15" spans="1:15" x14ac:dyDescent="0.2">
      <c r="A15" s="2">
        <v>7</v>
      </c>
      <c r="B15" s="2" t="s">
        <v>25</v>
      </c>
      <c r="C15" s="7">
        <v>16106</v>
      </c>
      <c r="D15" s="7" t="s">
        <v>19</v>
      </c>
      <c r="E15" s="7" t="s">
        <v>19</v>
      </c>
      <c r="F15" s="7" t="s">
        <v>19</v>
      </c>
      <c r="G15" s="7">
        <v>153590</v>
      </c>
      <c r="H15" s="7">
        <v>36615</v>
      </c>
      <c r="I15" s="7">
        <v>470388</v>
      </c>
      <c r="J15" s="7" t="s">
        <v>19</v>
      </c>
      <c r="K15" s="7" t="s">
        <v>19</v>
      </c>
      <c r="L15" s="7" t="s">
        <v>19</v>
      </c>
      <c r="M15" s="7">
        <v>676700</v>
      </c>
      <c r="N15" s="7"/>
      <c r="O15" s="7"/>
    </row>
    <row r="16" spans="1:15" x14ac:dyDescent="0.2">
      <c r="A16" s="2">
        <v>8</v>
      </c>
      <c r="B16" s="2" t="s">
        <v>26</v>
      </c>
      <c r="C16" s="7">
        <v>62035</v>
      </c>
      <c r="D16" s="7" t="s">
        <v>19</v>
      </c>
      <c r="E16" s="7" t="s">
        <v>19</v>
      </c>
      <c r="F16" s="7" t="s">
        <v>19</v>
      </c>
      <c r="G16" s="7">
        <v>14231</v>
      </c>
      <c r="H16" s="7">
        <v>221</v>
      </c>
      <c r="I16" s="7" t="s">
        <v>19</v>
      </c>
      <c r="J16" s="7" t="s">
        <v>19</v>
      </c>
      <c r="K16" s="7" t="s">
        <v>19</v>
      </c>
      <c r="L16" s="7">
        <v>381052</v>
      </c>
      <c r="M16" s="7">
        <v>457538</v>
      </c>
      <c r="N16" s="7"/>
      <c r="O16" s="7"/>
    </row>
    <row r="17" spans="1:15" x14ac:dyDescent="0.2">
      <c r="A17" s="2">
        <v>9</v>
      </c>
      <c r="B17" s="2" t="s">
        <v>27</v>
      </c>
      <c r="C17" s="7">
        <v>78662</v>
      </c>
      <c r="D17" s="7">
        <v>12</v>
      </c>
      <c r="E17" s="7" t="s">
        <v>19</v>
      </c>
      <c r="F17" s="7" t="s">
        <v>19</v>
      </c>
      <c r="G17" s="7">
        <v>13060</v>
      </c>
      <c r="H17" s="7">
        <v>1903</v>
      </c>
      <c r="I17" s="7">
        <v>64479</v>
      </c>
      <c r="J17" s="7" t="s">
        <v>19</v>
      </c>
      <c r="K17" s="7">
        <v>589</v>
      </c>
      <c r="L17" s="7">
        <v>136309</v>
      </c>
      <c r="M17" s="7">
        <v>295015</v>
      </c>
      <c r="N17" s="7"/>
      <c r="O17" s="7"/>
    </row>
    <row r="18" spans="1:15" x14ac:dyDescent="0.2">
      <c r="A18" s="2">
        <v>10</v>
      </c>
      <c r="B18" s="2" t="s">
        <v>28</v>
      </c>
      <c r="C18" s="7">
        <v>31393</v>
      </c>
      <c r="D18" s="7" t="s">
        <v>19</v>
      </c>
      <c r="E18" s="7" t="s">
        <v>19</v>
      </c>
      <c r="F18" s="7" t="s">
        <v>19</v>
      </c>
      <c r="G18" s="7">
        <v>91173</v>
      </c>
      <c r="H18" s="7">
        <v>217</v>
      </c>
      <c r="I18" s="7">
        <v>12882</v>
      </c>
      <c r="J18" s="7" t="s">
        <v>19</v>
      </c>
      <c r="K18" s="7">
        <v>7619</v>
      </c>
      <c r="L18" s="7">
        <v>353588</v>
      </c>
      <c r="M18" s="7">
        <v>496871</v>
      </c>
      <c r="N18" s="7"/>
      <c r="O18" s="7"/>
    </row>
    <row r="19" spans="1:15" x14ac:dyDescent="0.2">
      <c r="A19" s="2">
        <v>11</v>
      </c>
      <c r="B19" s="2" t="s">
        <v>29</v>
      </c>
      <c r="C19" s="7">
        <v>6091</v>
      </c>
      <c r="D19" s="7" t="s">
        <v>19</v>
      </c>
      <c r="E19" s="7" t="s">
        <v>19</v>
      </c>
      <c r="F19" s="7" t="s">
        <v>19</v>
      </c>
      <c r="G19" s="7">
        <v>1211</v>
      </c>
      <c r="H19" s="7">
        <v>1492</v>
      </c>
      <c r="I19" s="7">
        <v>5703</v>
      </c>
      <c r="J19" s="7" t="s">
        <v>19</v>
      </c>
      <c r="K19" s="7" t="s">
        <v>19</v>
      </c>
      <c r="L19" s="7">
        <v>74468</v>
      </c>
      <c r="M19" s="7">
        <v>88966</v>
      </c>
      <c r="N19" s="7"/>
      <c r="O19" s="7"/>
    </row>
    <row r="20" spans="1:15" x14ac:dyDescent="0.2">
      <c r="A20" s="2">
        <v>12</v>
      </c>
      <c r="B20" s="2" t="s">
        <v>30</v>
      </c>
      <c r="C20" s="7">
        <v>67</v>
      </c>
      <c r="D20" s="7" t="s">
        <v>19</v>
      </c>
      <c r="E20" s="7" t="s">
        <v>19</v>
      </c>
      <c r="F20" s="7" t="s">
        <v>19</v>
      </c>
      <c r="G20" s="7">
        <v>528578</v>
      </c>
      <c r="H20" s="7">
        <v>50393</v>
      </c>
      <c r="I20" s="7">
        <v>479497</v>
      </c>
      <c r="J20" s="7" t="s">
        <v>19</v>
      </c>
      <c r="K20" s="7" t="s">
        <v>19</v>
      </c>
      <c r="L20" s="7">
        <v>736015</v>
      </c>
      <c r="M20" s="7">
        <v>1794550</v>
      </c>
      <c r="N20" s="7"/>
      <c r="O20" s="7"/>
    </row>
    <row r="21" spans="1:15" x14ac:dyDescent="0.2">
      <c r="A21" s="2">
        <v>13</v>
      </c>
      <c r="B21" s="2" t="s">
        <v>31</v>
      </c>
      <c r="C21" s="7">
        <v>18555</v>
      </c>
      <c r="D21" s="7" t="s">
        <v>19</v>
      </c>
      <c r="E21" s="7" t="s">
        <v>19</v>
      </c>
      <c r="F21" s="7" t="s">
        <v>19</v>
      </c>
      <c r="G21" s="7">
        <v>11787</v>
      </c>
      <c r="H21" s="7">
        <v>39</v>
      </c>
      <c r="I21" s="7" t="s">
        <v>19</v>
      </c>
      <c r="J21" s="7">
        <v>1</v>
      </c>
      <c r="K21" s="7" t="s">
        <v>19</v>
      </c>
      <c r="L21" s="7">
        <v>156643</v>
      </c>
      <c r="M21" s="7">
        <v>187024</v>
      </c>
      <c r="N21" s="7"/>
      <c r="O21" s="7"/>
    </row>
    <row r="22" spans="1:15" x14ac:dyDescent="0.2">
      <c r="A22" s="2">
        <v>14</v>
      </c>
      <c r="B22" s="2" t="s">
        <v>32</v>
      </c>
      <c r="C22" s="7">
        <v>1787</v>
      </c>
      <c r="D22" s="7">
        <v>6</v>
      </c>
      <c r="E22" s="7" t="s">
        <v>19</v>
      </c>
      <c r="F22" s="7" t="s">
        <v>19</v>
      </c>
      <c r="G22" s="7">
        <v>20266</v>
      </c>
      <c r="H22" s="7">
        <v>7276</v>
      </c>
      <c r="I22" s="7">
        <v>6055</v>
      </c>
      <c r="J22" s="7" t="s">
        <v>19</v>
      </c>
      <c r="K22" s="7" t="s">
        <v>19</v>
      </c>
      <c r="L22" s="7">
        <v>20039</v>
      </c>
      <c r="M22" s="7">
        <v>55429</v>
      </c>
      <c r="N22" s="7"/>
      <c r="O22" s="7"/>
    </row>
    <row r="23" spans="1:15" x14ac:dyDescent="0.2">
      <c r="A23" s="2">
        <v>15</v>
      </c>
      <c r="B23" s="2" t="s">
        <v>33</v>
      </c>
      <c r="C23" s="7">
        <v>67038</v>
      </c>
      <c r="D23" s="7">
        <v>3</v>
      </c>
      <c r="E23" s="7">
        <v>103</v>
      </c>
      <c r="F23" s="7" t="s">
        <v>19</v>
      </c>
      <c r="G23" s="7">
        <v>2720</v>
      </c>
      <c r="H23" s="7">
        <v>587</v>
      </c>
      <c r="I23" s="7">
        <v>12065</v>
      </c>
      <c r="J23" s="7" t="s">
        <v>19</v>
      </c>
      <c r="K23" s="7">
        <v>36650</v>
      </c>
      <c r="L23" s="7" t="s">
        <v>19</v>
      </c>
      <c r="M23" s="7">
        <v>119165</v>
      </c>
      <c r="N23" s="7"/>
      <c r="O23" s="7"/>
    </row>
    <row r="24" spans="1:15" x14ac:dyDescent="0.2">
      <c r="A24" s="2">
        <v>16</v>
      </c>
      <c r="B24" s="2" t="s">
        <v>34</v>
      </c>
      <c r="C24" s="7">
        <v>3533</v>
      </c>
      <c r="D24" s="7">
        <v>4</v>
      </c>
      <c r="E24" s="7" t="s">
        <v>19</v>
      </c>
      <c r="F24" s="7" t="s">
        <v>19</v>
      </c>
      <c r="G24" s="7">
        <v>11067</v>
      </c>
      <c r="H24" s="7" t="s">
        <v>19</v>
      </c>
      <c r="I24" s="7">
        <v>7744</v>
      </c>
      <c r="J24" s="7">
        <v>14</v>
      </c>
      <c r="K24" s="7" t="s">
        <v>19</v>
      </c>
      <c r="L24" s="7">
        <v>125523</v>
      </c>
      <c r="M24" s="7">
        <v>147886</v>
      </c>
      <c r="N24" s="7"/>
      <c r="O24" s="7"/>
    </row>
    <row r="25" spans="1:15" x14ac:dyDescent="0.2">
      <c r="A25" s="2">
        <v>17</v>
      </c>
      <c r="B25" s="2" t="s">
        <v>35</v>
      </c>
      <c r="C25" s="7">
        <v>30912</v>
      </c>
      <c r="D25" s="7" t="s">
        <v>19</v>
      </c>
      <c r="E25" s="7" t="s">
        <v>19</v>
      </c>
      <c r="F25" s="7" t="s">
        <v>19</v>
      </c>
      <c r="G25" s="7">
        <v>6973</v>
      </c>
      <c r="H25" s="7">
        <v>3020</v>
      </c>
      <c r="I25" s="7" t="s">
        <v>19</v>
      </c>
      <c r="J25" s="7" t="s">
        <v>19</v>
      </c>
      <c r="K25" s="7" t="s">
        <v>19</v>
      </c>
      <c r="L25" s="7">
        <v>2604</v>
      </c>
      <c r="M25" s="7">
        <v>43508</v>
      </c>
      <c r="N25" s="7"/>
      <c r="O25" s="7"/>
    </row>
    <row r="26" spans="1:15" x14ac:dyDescent="0.2">
      <c r="A26" s="2">
        <v>18</v>
      </c>
      <c r="B26" s="2" t="s">
        <v>36</v>
      </c>
      <c r="C26" s="7">
        <v>5</v>
      </c>
      <c r="D26" s="7" t="s">
        <v>19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 t="s">
        <v>19</v>
      </c>
      <c r="L26" s="7" t="s">
        <v>19</v>
      </c>
      <c r="M26" s="7">
        <v>5</v>
      </c>
      <c r="N26" s="7"/>
      <c r="O26" s="7"/>
    </row>
    <row r="27" spans="1:15" x14ac:dyDescent="0.2">
      <c r="A27" s="2">
        <v>19</v>
      </c>
      <c r="B27" s="2" t="s">
        <v>37</v>
      </c>
      <c r="C27" s="7" t="s">
        <v>19</v>
      </c>
      <c r="D27" s="7" t="s">
        <v>19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 t="s">
        <v>19</v>
      </c>
      <c r="L27" s="7" t="s">
        <v>19</v>
      </c>
      <c r="M27" s="7" t="s">
        <v>19</v>
      </c>
      <c r="N27" s="7"/>
      <c r="O27" s="7"/>
    </row>
    <row r="28" spans="1:15" x14ac:dyDescent="0.2">
      <c r="A28" s="2">
        <v>20</v>
      </c>
      <c r="B28" s="2" t="s">
        <v>38</v>
      </c>
      <c r="C28" s="7">
        <v>3894</v>
      </c>
      <c r="D28" s="7" t="s">
        <v>19</v>
      </c>
      <c r="E28" s="7" t="s">
        <v>19</v>
      </c>
      <c r="F28" s="7" t="s">
        <v>19</v>
      </c>
      <c r="G28" s="7">
        <v>16116</v>
      </c>
      <c r="H28" s="7">
        <v>27550</v>
      </c>
      <c r="I28" s="7">
        <v>83870</v>
      </c>
      <c r="J28" s="7" t="s">
        <v>19</v>
      </c>
      <c r="K28" s="7" t="s">
        <v>19</v>
      </c>
      <c r="L28" s="7">
        <v>420100</v>
      </c>
      <c r="M28" s="7">
        <v>551530</v>
      </c>
      <c r="N28" s="7"/>
      <c r="O28" s="7"/>
    </row>
    <row r="29" spans="1:15" x14ac:dyDescent="0.2">
      <c r="A29" s="2">
        <v>21</v>
      </c>
      <c r="B29" s="2" t="s">
        <v>39</v>
      </c>
      <c r="C29" s="7">
        <v>4166</v>
      </c>
      <c r="D29" s="7">
        <v>1</v>
      </c>
      <c r="E29" s="7" t="s">
        <v>19</v>
      </c>
      <c r="F29" s="7" t="s">
        <v>19</v>
      </c>
      <c r="G29" s="7" t="s">
        <v>19</v>
      </c>
      <c r="H29" s="7">
        <v>32</v>
      </c>
      <c r="I29" s="7" t="s">
        <v>19</v>
      </c>
      <c r="J29" s="7" t="s">
        <v>19</v>
      </c>
      <c r="K29" s="7" t="s">
        <v>19</v>
      </c>
      <c r="L29" s="7">
        <v>2830</v>
      </c>
      <c r="M29" s="7">
        <v>7029</v>
      </c>
      <c r="N29" s="7"/>
      <c r="O29" s="7"/>
    </row>
    <row r="30" spans="1:15" x14ac:dyDescent="0.2">
      <c r="A30" s="2">
        <v>22</v>
      </c>
      <c r="B30" s="2" t="s">
        <v>40</v>
      </c>
      <c r="C30" s="7">
        <v>2897</v>
      </c>
      <c r="D30" s="7" t="s">
        <v>19</v>
      </c>
      <c r="E30" s="7">
        <v>170</v>
      </c>
      <c r="F30" s="7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7" t="s">
        <v>19</v>
      </c>
      <c r="L30" s="7">
        <v>3631</v>
      </c>
      <c r="M30" s="7">
        <v>6699</v>
      </c>
      <c r="N30" s="7"/>
      <c r="O30" s="7"/>
    </row>
    <row r="31" spans="1:15" x14ac:dyDescent="0.2">
      <c r="A31" s="2">
        <v>23</v>
      </c>
      <c r="B31" s="2" t="s">
        <v>41</v>
      </c>
      <c r="C31" s="7">
        <v>25226</v>
      </c>
      <c r="D31" s="7">
        <v>3</v>
      </c>
      <c r="E31" s="7">
        <v>67</v>
      </c>
      <c r="F31" s="7" t="s">
        <v>19</v>
      </c>
      <c r="G31" s="7">
        <v>10</v>
      </c>
      <c r="H31" s="7" t="s">
        <v>19</v>
      </c>
      <c r="I31" s="7" t="s">
        <v>19</v>
      </c>
      <c r="J31" s="7">
        <v>1</v>
      </c>
      <c r="K31" s="7" t="s">
        <v>19</v>
      </c>
      <c r="L31" s="7" t="s">
        <v>19</v>
      </c>
      <c r="M31" s="7">
        <v>25306</v>
      </c>
      <c r="N31" s="7"/>
      <c r="O31" s="7"/>
    </row>
    <row r="32" spans="1:15" x14ac:dyDescent="0.2">
      <c r="A32" s="2">
        <v>24</v>
      </c>
      <c r="B32" s="2" t="s">
        <v>42</v>
      </c>
      <c r="C32" s="7">
        <v>1288</v>
      </c>
      <c r="D32" s="7" t="s">
        <v>19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 t="s">
        <v>19</v>
      </c>
      <c r="L32" s="7">
        <v>2546</v>
      </c>
      <c r="M32" s="7">
        <v>3834</v>
      </c>
      <c r="N32" s="7"/>
      <c r="O32" s="7"/>
    </row>
    <row r="33" spans="1:15" x14ac:dyDescent="0.2">
      <c r="A33" s="2">
        <v>25</v>
      </c>
      <c r="B33" s="2" t="s">
        <v>43</v>
      </c>
      <c r="C33" s="7">
        <v>980</v>
      </c>
      <c r="D33" s="7" t="s">
        <v>19</v>
      </c>
      <c r="E33" s="7" t="s">
        <v>19</v>
      </c>
      <c r="F33" s="7" t="s">
        <v>19</v>
      </c>
      <c r="G33" s="7">
        <v>19</v>
      </c>
      <c r="H33" s="7">
        <v>152</v>
      </c>
      <c r="I33" s="7" t="s">
        <v>19</v>
      </c>
      <c r="J33" s="7" t="s">
        <v>19</v>
      </c>
      <c r="K33" s="7">
        <v>2</v>
      </c>
      <c r="L33" s="7" t="s">
        <v>19</v>
      </c>
      <c r="M33" s="7">
        <v>1153</v>
      </c>
      <c r="N33" s="7"/>
      <c r="O33" s="7"/>
    </row>
    <row r="34" spans="1:15" x14ac:dyDescent="0.2">
      <c r="A34" s="2">
        <v>26</v>
      </c>
      <c r="B34" s="2" t="s">
        <v>44</v>
      </c>
      <c r="C34" s="7">
        <v>423</v>
      </c>
      <c r="D34" s="7">
        <v>1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 t="s">
        <v>19</v>
      </c>
      <c r="L34" s="7" t="s">
        <v>19</v>
      </c>
      <c r="M34" s="7">
        <v>424</v>
      </c>
      <c r="N34" s="7"/>
      <c r="O34" s="7"/>
    </row>
    <row r="35" spans="1:15" x14ac:dyDescent="0.2">
      <c r="A35" s="2">
        <v>27</v>
      </c>
      <c r="B35" s="2" t="s">
        <v>45</v>
      </c>
      <c r="C35" s="7">
        <v>2236</v>
      </c>
      <c r="D35" s="7">
        <v>6</v>
      </c>
      <c r="E35" s="7" t="s">
        <v>19</v>
      </c>
      <c r="F35" s="7" t="s">
        <v>19</v>
      </c>
      <c r="G35" s="7">
        <v>192</v>
      </c>
      <c r="H35" s="7">
        <v>2962</v>
      </c>
      <c r="I35" s="7" t="s">
        <v>19</v>
      </c>
      <c r="J35" s="7" t="s">
        <v>19</v>
      </c>
      <c r="K35" s="7" t="s">
        <v>19</v>
      </c>
      <c r="L35" s="7">
        <v>9756</v>
      </c>
      <c r="M35" s="7">
        <v>15152</v>
      </c>
      <c r="N35" s="7"/>
      <c r="O35" s="7"/>
    </row>
    <row r="36" spans="1:15" x14ac:dyDescent="0.2">
      <c r="A36" s="2">
        <v>28</v>
      </c>
      <c r="B36" s="2" t="s">
        <v>46</v>
      </c>
      <c r="C36" s="7">
        <v>1329</v>
      </c>
      <c r="D36" s="7">
        <v>1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 t="s">
        <v>19</v>
      </c>
      <c r="L36" s="7" t="s">
        <v>19</v>
      </c>
      <c r="M36" s="7">
        <v>1330</v>
      </c>
      <c r="N36" s="7"/>
      <c r="O36" s="7"/>
    </row>
    <row r="37" spans="1:15" x14ac:dyDescent="0.2">
      <c r="A37" s="2">
        <v>29</v>
      </c>
      <c r="B37" s="2" t="s">
        <v>47</v>
      </c>
      <c r="C37" s="7">
        <v>1197</v>
      </c>
      <c r="D37" s="7">
        <v>3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 t="s">
        <v>19</v>
      </c>
      <c r="L37" s="7">
        <v>46</v>
      </c>
      <c r="M37" s="7">
        <v>1246</v>
      </c>
      <c r="N37" s="7"/>
      <c r="O37" s="7"/>
    </row>
    <row r="38" spans="1:15" x14ac:dyDescent="0.2">
      <c r="A38" s="2">
        <v>30</v>
      </c>
      <c r="B38" s="2" t="s">
        <v>48</v>
      </c>
      <c r="C38" s="7">
        <v>1541</v>
      </c>
      <c r="D38" s="7" t="s">
        <v>19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 t="s">
        <v>19</v>
      </c>
      <c r="L38" s="7" t="s">
        <v>19</v>
      </c>
      <c r="M38" s="7">
        <v>1541</v>
      </c>
      <c r="N38" s="7"/>
      <c r="O38" s="7"/>
    </row>
    <row r="39" spans="1:15" x14ac:dyDescent="0.2">
      <c r="A39" s="2">
        <v>31</v>
      </c>
      <c r="B39" s="2" t="s">
        <v>49</v>
      </c>
      <c r="C39" s="7">
        <v>359</v>
      </c>
      <c r="D39" s="7" t="s">
        <v>19</v>
      </c>
      <c r="E39" s="7" t="s">
        <v>19</v>
      </c>
      <c r="F39" s="7" t="s">
        <v>19</v>
      </c>
      <c r="G39" s="7">
        <v>668</v>
      </c>
      <c r="H39" s="7">
        <v>534</v>
      </c>
      <c r="I39" s="7" t="s">
        <v>19</v>
      </c>
      <c r="J39" s="7" t="s">
        <v>19</v>
      </c>
      <c r="K39" s="7" t="s">
        <v>19</v>
      </c>
      <c r="L39" s="7">
        <v>4565</v>
      </c>
      <c r="M39" s="7">
        <v>6127</v>
      </c>
      <c r="N39" s="7"/>
      <c r="O39" s="7"/>
    </row>
    <row r="40" spans="1:15" x14ac:dyDescent="0.2">
      <c r="A40" s="2">
        <v>32</v>
      </c>
      <c r="B40" s="2" t="s">
        <v>50</v>
      </c>
      <c r="C40" s="7">
        <v>791</v>
      </c>
      <c r="D40" s="7" t="s">
        <v>19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 t="s">
        <v>19</v>
      </c>
      <c r="K40" s="7" t="s">
        <v>19</v>
      </c>
      <c r="L40" s="7" t="s">
        <v>19</v>
      </c>
      <c r="M40" s="7">
        <v>791</v>
      </c>
      <c r="N40" s="7"/>
      <c r="O40" s="7"/>
    </row>
    <row r="41" spans="1:15" x14ac:dyDescent="0.2">
      <c r="A41" s="2">
        <v>33</v>
      </c>
      <c r="B41" s="2" t="s">
        <v>51</v>
      </c>
      <c r="C41" s="7">
        <v>42484</v>
      </c>
      <c r="D41" s="7" t="s">
        <v>19</v>
      </c>
      <c r="E41" s="7" t="s">
        <v>19</v>
      </c>
      <c r="F41" s="7" t="s">
        <v>19</v>
      </c>
      <c r="G41" s="7">
        <v>7717</v>
      </c>
      <c r="H41" s="7">
        <v>182</v>
      </c>
      <c r="I41" s="7" t="s">
        <v>19</v>
      </c>
      <c r="J41" s="7" t="s">
        <v>19</v>
      </c>
      <c r="K41" s="7" t="s">
        <v>19</v>
      </c>
      <c r="L41" s="7">
        <v>366465</v>
      </c>
      <c r="M41" s="7">
        <v>416848</v>
      </c>
      <c r="N41" s="7"/>
      <c r="O41" s="7"/>
    </row>
    <row r="42" spans="1:15" x14ac:dyDescent="0.2">
      <c r="A42" s="2">
        <v>34</v>
      </c>
      <c r="B42" s="2" t="s">
        <v>52</v>
      </c>
      <c r="C42" s="7">
        <v>4852</v>
      </c>
      <c r="D42" s="7" t="s">
        <v>19</v>
      </c>
      <c r="E42" s="7" t="s">
        <v>19</v>
      </c>
      <c r="F42" s="7" t="s">
        <v>19</v>
      </c>
      <c r="G42" s="7">
        <v>203337</v>
      </c>
      <c r="H42" s="7">
        <v>2954</v>
      </c>
      <c r="I42" s="7">
        <v>103247</v>
      </c>
      <c r="J42" s="7" t="s">
        <v>19</v>
      </c>
      <c r="K42" s="7" t="s">
        <v>19</v>
      </c>
      <c r="L42" s="7">
        <v>1235553</v>
      </c>
      <c r="M42" s="7">
        <v>1549943</v>
      </c>
      <c r="N42" s="7"/>
      <c r="O42" s="7"/>
    </row>
    <row r="43" spans="1:15" x14ac:dyDescent="0.2">
      <c r="A43" s="2">
        <v>35</v>
      </c>
      <c r="B43" s="2" t="s">
        <v>53</v>
      </c>
      <c r="C43" s="7">
        <v>8</v>
      </c>
      <c r="D43" s="7" t="s">
        <v>19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 t="s">
        <v>19</v>
      </c>
      <c r="K43" s="7" t="s">
        <v>19</v>
      </c>
      <c r="L43" s="7" t="s">
        <v>19</v>
      </c>
      <c r="M43" s="7">
        <v>8</v>
      </c>
      <c r="N43" s="7"/>
      <c r="O43" s="7"/>
    </row>
    <row r="44" spans="1:15" x14ac:dyDescent="0.2">
      <c r="A44" s="2">
        <v>36</v>
      </c>
      <c r="B44" s="2" t="s">
        <v>54</v>
      </c>
      <c r="C44" s="7">
        <v>1</v>
      </c>
      <c r="D44" s="7" t="s">
        <v>19</v>
      </c>
      <c r="E44" s="7" t="s">
        <v>19</v>
      </c>
      <c r="F44" s="7" t="s">
        <v>19</v>
      </c>
      <c r="G44" s="7" t="s">
        <v>19</v>
      </c>
      <c r="H44" s="7" t="s">
        <v>19</v>
      </c>
      <c r="I44" s="7" t="s">
        <v>19</v>
      </c>
      <c r="J44" s="7" t="s">
        <v>19</v>
      </c>
      <c r="K44" s="7" t="s">
        <v>19</v>
      </c>
      <c r="L44" s="7" t="s">
        <v>19</v>
      </c>
      <c r="M44" s="7">
        <v>1</v>
      </c>
      <c r="N44" s="7"/>
      <c r="O44" s="7"/>
    </row>
    <row r="45" spans="1:15" x14ac:dyDescent="0.2">
      <c r="A45" s="2">
        <v>37</v>
      </c>
      <c r="B45" s="2" t="s">
        <v>55</v>
      </c>
      <c r="C45" s="7" t="s">
        <v>19</v>
      </c>
      <c r="D45" s="7" t="s">
        <v>19</v>
      </c>
      <c r="E45" s="7" t="s">
        <v>19</v>
      </c>
      <c r="F45" s="7" t="s">
        <v>19</v>
      </c>
      <c r="G45" s="7" t="s">
        <v>19</v>
      </c>
      <c r="H45" s="7" t="s">
        <v>19</v>
      </c>
      <c r="I45" s="7" t="s">
        <v>19</v>
      </c>
      <c r="J45" s="7" t="s">
        <v>19</v>
      </c>
      <c r="K45" s="7" t="s">
        <v>19</v>
      </c>
      <c r="L45" s="7" t="s">
        <v>19</v>
      </c>
      <c r="M45" s="7" t="s">
        <v>19</v>
      </c>
      <c r="N45" s="7"/>
      <c r="O45" s="7"/>
    </row>
    <row r="46" spans="1:15" x14ac:dyDescent="0.2">
      <c r="A46" s="2">
        <v>38</v>
      </c>
      <c r="B46" s="2" t="s">
        <v>56</v>
      </c>
      <c r="C46" s="7">
        <v>511</v>
      </c>
      <c r="D46" s="7" t="s">
        <v>19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 t="s">
        <v>19</v>
      </c>
      <c r="K46" s="7" t="s">
        <v>19</v>
      </c>
      <c r="L46" s="7" t="s">
        <v>19</v>
      </c>
      <c r="M46" s="7">
        <v>511</v>
      </c>
      <c r="N46" s="7"/>
      <c r="O46" s="7"/>
    </row>
    <row r="47" spans="1:15" x14ac:dyDescent="0.2">
      <c r="A47" s="2">
        <v>39</v>
      </c>
      <c r="B47" s="2" t="s">
        <v>57</v>
      </c>
      <c r="C47" s="7">
        <v>28408</v>
      </c>
      <c r="D47" s="7" t="s">
        <v>19</v>
      </c>
      <c r="E47" s="7" t="s">
        <v>19</v>
      </c>
      <c r="F47" s="7" t="s">
        <v>19</v>
      </c>
      <c r="G47" s="7">
        <v>7172</v>
      </c>
      <c r="H47" s="7">
        <v>3024</v>
      </c>
      <c r="I47" s="7" t="s">
        <v>19</v>
      </c>
      <c r="J47" s="7" t="s">
        <v>19</v>
      </c>
      <c r="K47" s="7" t="s">
        <v>19</v>
      </c>
      <c r="L47" s="7">
        <v>150</v>
      </c>
      <c r="M47" s="7">
        <v>38755</v>
      </c>
      <c r="N47" s="7"/>
      <c r="O47" s="7"/>
    </row>
    <row r="48" spans="1:15" x14ac:dyDescent="0.2">
      <c r="A48" s="2">
        <v>40</v>
      </c>
      <c r="B48" s="2" t="s">
        <v>58</v>
      </c>
      <c r="C48" s="7">
        <v>197</v>
      </c>
      <c r="D48" s="7" t="s">
        <v>19</v>
      </c>
      <c r="E48" s="7" t="s">
        <v>19</v>
      </c>
      <c r="F48" s="7" t="s">
        <v>19</v>
      </c>
      <c r="G48" s="7" t="s">
        <v>19</v>
      </c>
      <c r="H48" s="7" t="s">
        <v>19</v>
      </c>
      <c r="I48" s="7" t="s">
        <v>19</v>
      </c>
      <c r="J48" s="7" t="s">
        <v>19</v>
      </c>
      <c r="K48" s="7" t="s">
        <v>19</v>
      </c>
      <c r="L48" s="7" t="s">
        <v>19</v>
      </c>
      <c r="M48" s="7">
        <v>197</v>
      </c>
      <c r="N48" s="7"/>
      <c r="O48" s="7"/>
    </row>
    <row r="49" spans="1:15" x14ac:dyDescent="0.2">
      <c r="A49" s="2">
        <v>41</v>
      </c>
      <c r="B49" s="2" t="s">
        <v>59</v>
      </c>
      <c r="C49" s="7" t="s">
        <v>19</v>
      </c>
      <c r="D49" s="7" t="s">
        <v>19</v>
      </c>
      <c r="E49" s="7" t="s">
        <v>19</v>
      </c>
      <c r="F49" s="7" t="s">
        <v>19</v>
      </c>
      <c r="G49" s="7" t="s">
        <v>19</v>
      </c>
      <c r="H49" s="7" t="s">
        <v>19</v>
      </c>
      <c r="I49" s="7" t="s">
        <v>19</v>
      </c>
      <c r="J49" s="7" t="s">
        <v>19</v>
      </c>
      <c r="K49" s="7" t="s">
        <v>19</v>
      </c>
      <c r="L49" s="7" t="s">
        <v>19</v>
      </c>
      <c r="M49" s="7" t="s">
        <v>19</v>
      </c>
      <c r="N49" s="7"/>
      <c r="O49" s="7"/>
    </row>
    <row r="50" spans="1:15" x14ac:dyDescent="0.2">
      <c r="A50" s="2" t="s">
        <v>60</v>
      </c>
      <c r="B50" s="8" t="s">
        <v>4</v>
      </c>
      <c r="C50" s="9">
        <v>670488</v>
      </c>
      <c r="D50" s="9">
        <v>44</v>
      </c>
      <c r="E50" s="9">
        <v>341</v>
      </c>
      <c r="F50" s="9" t="s">
        <v>19</v>
      </c>
      <c r="G50" s="9">
        <v>3089194</v>
      </c>
      <c r="H50" s="9">
        <v>382780</v>
      </c>
      <c r="I50" s="9">
        <v>3096083</v>
      </c>
      <c r="J50" s="9">
        <v>29</v>
      </c>
      <c r="K50" s="9">
        <v>44859</v>
      </c>
      <c r="L50" s="9">
        <v>8159801</v>
      </c>
      <c r="M50" s="9">
        <v>15443619</v>
      </c>
      <c r="N50" s="7"/>
      <c r="O50" s="7"/>
    </row>
    <row r="51" spans="1:15" x14ac:dyDescent="0.2">
      <c r="A51" s="2" t="s">
        <v>60</v>
      </c>
      <c r="B51" s="10" t="s">
        <v>61</v>
      </c>
      <c r="C51" s="11">
        <v>945942</v>
      </c>
      <c r="D51" s="11">
        <v>59</v>
      </c>
      <c r="E51" s="11">
        <v>24</v>
      </c>
      <c r="F51" s="11" t="s">
        <v>19</v>
      </c>
      <c r="G51" s="11">
        <v>3483343</v>
      </c>
      <c r="H51" s="11">
        <v>343141</v>
      </c>
      <c r="I51" s="11">
        <v>3764899</v>
      </c>
      <c r="J51" s="11">
        <v>45</v>
      </c>
      <c r="K51" s="11">
        <v>1998</v>
      </c>
      <c r="L51" s="11">
        <v>7247688</v>
      </c>
      <c r="M51" s="11">
        <v>15787139</v>
      </c>
      <c r="N51" s="7"/>
      <c r="O51" s="7"/>
    </row>
    <row r="52" spans="1:15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4" spans="1:15" x14ac:dyDescent="0.2">
      <c r="A54" s="2" t="s">
        <v>62</v>
      </c>
    </row>
    <row r="55" spans="1:15" x14ac:dyDescent="0.2">
      <c r="A55" s="2" t="s">
        <v>63</v>
      </c>
    </row>
    <row r="56" spans="1:15" x14ac:dyDescent="0.2">
      <c r="A56" s="2" t="s">
        <v>64</v>
      </c>
    </row>
    <row r="59" spans="1:15" x14ac:dyDescent="0.2">
      <c r="A59" s="1" t="s">
        <v>65</v>
      </c>
    </row>
    <row r="60" spans="1:15" x14ac:dyDescent="0.2">
      <c r="A60" s="12" t="s">
        <v>66</v>
      </c>
      <c r="B60" s="1"/>
    </row>
    <row r="61" spans="1:15" ht="12" thickBot="1" x14ac:dyDescent="0.25">
      <c r="A61" s="1"/>
      <c r="B61" s="1"/>
    </row>
    <row r="62" spans="1:15" s="4" customFormat="1" ht="12.75" customHeight="1" thickBot="1" x14ac:dyDescent="0.25">
      <c r="A62" s="3"/>
      <c r="B62" s="158" t="s">
        <v>2</v>
      </c>
      <c r="C62" s="159"/>
      <c r="D62" s="159"/>
      <c r="E62" s="159"/>
      <c r="F62" s="159"/>
      <c r="G62" s="159"/>
      <c r="H62" s="159"/>
      <c r="I62" s="159"/>
      <c r="J62" s="159"/>
      <c r="K62" s="160"/>
      <c r="L62" s="161" t="s">
        <v>3</v>
      </c>
      <c r="M62" s="161" t="s">
        <v>4</v>
      </c>
    </row>
    <row r="63" spans="1:15" s="4" customFormat="1" x14ac:dyDescent="0.2">
      <c r="A63" s="3"/>
      <c r="B63" s="5"/>
      <c r="C63" s="5"/>
      <c r="D63" s="5"/>
      <c r="E63" s="5"/>
      <c r="F63" s="5"/>
      <c r="G63" s="5"/>
      <c r="H63" s="5" t="s">
        <v>5</v>
      </c>
      <c r="I63" s="5"/>
      <c r="J63" s="5" t="s">
        <v>6</v>
      </c>
      <c r="K63" s="5" t="s">
        <v>7</v>
      </c>
      <c r="L63" s="162"/>
      <c r="M63" s="164"/>
    </row>
    <row r="64" spans="1:15" s="4" customFormat="1" ht="12" thickBot="1" x14ac:dyDescent="0.25">
      <c r="A64" s="3"/>
      <c r="B64" s="6" t="s">
        <v>8</v>
      </c>
      <c r="C64" s="6" t="s">
        <v>67</v>
      </c>
      <c r="D64" s="6" t="s">
        <v>10</v>
      </c>
      <c r="E64" s="6" t="s">
        <v>11</v>
      </c>
      <c r="F64" s="6" t="s">
        <v>12</v>
      </c>
      <c r="G64" s="6" t="s">
        <v>13</v>
      </c>
      <c r="H64" s="6" t="s">
        <v>14</v>
      </c>
      <c r="I64" s="6" t="s">
        <v>15</v>
      </c>
      <c r="J64" s="6" t="s">
        <v>16</v>
      </c>
      <c r="K64" s="6" t="s">
        <v>17</v>
      </c>
      <c r="L64" s="163"/>
      <c r="M64" s="165"/>
    </row>
    <row r="66" spans="1:13" x14ac:dyDescent="0.2">
      <c r="A66" s="2">
        <v>1</v>
      </c>
      <c r="B66" s="2" t="s">
        <v>18</v>
      </c>
      <c r="C66" s="13">
        <v>2.71</v>
      </c>
      <c r="D66" s="13">
        <v>1.1000000000000001</v>
      </c>
      <c r="E66" s="13" t="s">
        <v>19</v>
      </c>
      <c r="F66" s="13" t="s">
        <v>19</v>
      </c>
      <c r="G66" s="13">
        <v>7.24</v>
      </c>
      <c r="H66" s="13">
        <v>6.03</v>
      </c>
      <c r="I66" s="13">
        <v>6.35</v>
      </c>
      <c r="J66" s="13" t="s">
        <v>19</v>
      </c>
      <c r="K66" s="13" t="s">
        <v>19</v>
      </c>
      <c r="L66" s="13">
        <v>7.74</v>
      </c>
      <c r="M66" s="13">
        <v>7.08</v>
      </c>
    </row>
    <row r="67" spans="1:13" x14ac:dyDescent="0.2">
      <c r="A67" s="2">
        <v>2</v>
      </c>
      <c r="B67" s="2" t="s">
        <v>20</v>
      </c>
      <c r="C67" s="13">
        <v>27.62</v>
      </c>
      <c r="D67" s="13" t="s">
        <v>19</v>
      </c>
      <c r="E67" s="13" t="s">
        <v>19</v>
      </c>
      <c r="F67" s="13" t="s">
        <v>19</v>
      </c>
      <c r="G67" s="13">
        <v>4.13</v>
      </c>
      <c r="H67" s="13">
        <v>5.99</v>
      </c>
      <c r="I67" s="13">
        <v>7.86</v>
      </c>
      <c r="J67" s="13" t="s">
        <v>19</v>
      </c>
      <c r="K67" s="13" t="s">
        <v>19</v>
      </c>
      <c r="L67" s="13">
        <v>19.260000000000002</v>
      </c>
      <c r="M67" s="13">
        <v>13.93</v>
      </c>
    </row>
    <row r="68" spans="1:13" x14ac:dyDescent="0.2">
      <c r="A68" s="2">
        <v>3</v>
      </c>
      <c r="B68" s="2" t="s">
        <v>21</v>
      </c>
      <c r="C68" s="13">
        <v>0.52</v>
      </c>
      <c r="D68" s="13">
        <v>2.56</v>
      </c>
      <c r="E68" s="13" t="s">
        <v>19</v>
      </c>
      <c r="F68" s="13" t="s">
        <v>19</v>
      </c>
      <c r="G68" s="13">
        <v>15.44</v>
      </c>
      <c r="H68" s="13">
        <v>18.600000000000001</v>
      </c>
      <c r="I68" s="13">
        <v>23</v>
      </c>
      <c r="J68" s="13">
        <v>47.02</v>
      </c>
      <c r="K68" s="13" t="s">
        <v>19</v>
      </c>
      <c r="L68" s="13">
        <v>1.3</v>
      </c>
      <c r="M68" s="13">
        <v>8.8699999999999992</v>
      </c>
    </row>
    <row r="69" spans="1:13" x14ac:dyDescent="0.2">
      <c r="A69" s="2">
        <v>4</v>
      </c>
      <c r="B69" s="2" t="s">
        <v>22</v>
      </c>
      <c r="C69" s="13">
        <v>1.8</v>
      </c>
      <c r="D69" s="13" t="s">
        <v>19</v>
      </c>
      <c r="E69" s="13" t="s">
        <v>19</v>
      </c>
      <c r="F69" s="13" t="s">
        <v>19</v>
      </c>
      <c r="G69" s="13">
        <v>18.489999999999998</v>
      </c>
      <c r="H69" s="13">
        <v>23.79</v>
      </c>
      <c r="I69" s="13">
        <v>13.72</v>
      </c>
      <c r="J69" s="13" t="s">
        <v>19</v>
      </c>
      <c r="K69" s="13" t="s">
        <v>19</v>
      </c>
      <c r="L69" s="13">
        <v>8.91</v>
      </c>
      <c r="M69" s="13">
        <v>11.82</v>
      </c>
    </row>
    <row r="70" spans="1:13" x14ac:dyDescent="0.2">
      <c r="A70" s="2">
        <v>5</v>
      </c>
      <c r="B70" s="2" t="s">
        <v>68</v>
      </c>
      <c r="C70" s="13">
        <v>0.34</v>
      </c>
      <c r="D70" s="13" t="s">
        <v>19</v>
      </c>
      <c r="E70" s="13" t="s">
        <v>19</v>
      </c>
      <c r="F70" s="13" t="s">
        <v>19</v>
      </c>
      <c r="G70" s="13">
        <v>18.28</v>
      </c>
      <c r="H70" s="13">
        <v>6.18</v>
      </c>
      <c r="I70" s="13">
        <v>6.01</v>
      </c>
      <c r="J70" s="13" t="s">
        <v>19</v>
      </c>
      <c r="K70" s="13" t="s">
        <v>19</v>
      </c>
      <c r="L70" s="13">
        <v>2.41</v>
      </c>
      <c r="M70" s="13">
        <v>6.31</v>
      </c>
    </row>
    <row r="71" spans="1:13" x14ac:dyDescent="0.2">
      <c r="A71" s="2">
        <v>6</v>
      </c>
      <c r="B71" s="2" t="s">
        <v>69</v>
      </c>
      <c r="C71" s="13">
        <v>1.54</v>
      </c>
      <c r="D71" s="13">
        <v>5.0999999999999996</v>
      </c>
      <c r="E71" s="13" t="s">
        <v>19</v>
      </c>
      <c r="F71" s="13" t="s">
        <v>19</v>
      </c>
      <c r="G71" s="13">
        <v>1.1399999999999999</v>
      </c>
      <c r="H71" s="13">
        <v>3.05</v>
      </c>
      <c r="I71" s="13">
        <v>2.82</v>
      </c>
      <c r="J71" s="13" t="s">
        <v>19</v>
      </c>
      <c r="K71" s="13" t="s">
        <v>19</v>
      </c>
      <c r="L71" s="13">
        <v>10.98</v>
      </c>
      <c r="M71" s="13">
        <v>6.73</v>
      </c>
    </row>
    <row r="72" spans="1:13" x14ac:dyDescent="0.2">
      <c r="A72" s="2">
        <v>7</v>
      </c>
      <c r="B72" s="2" t="s">
        <v>25</v>
      </c>
      <c r="C72" s="13">
        <v>2.4</v>
      </c>
      <c r="D72" s="13" t="s">
        <v>19</v>
      </c>
      <c r="E72" s="13" t="s">
        <v>19</v>
      </c>
      <c r="F72" s="13" t="s">
        <v>19</v>
      </c>
      <c r="G72" s="13">
        <v>4.97</v>
      </c>
      <c r="H72" s="13">
        <v>9.57</v>
      </c>
      <c r="I72" s="13">
        <v>15.19</v>
      </c>
      <c r="J72" s="13" t="s">
        <v>19</v>
      </c>
      <c r="K72" s="13" t="s">
        <v>19</v>
      </c>
      <c r="L72" s="13" t="s">
        <v>19</v>
      </c>
      <c r="M72" s="13">
        <v>4.38</v>
      </c>
    </row>
    <row r="73" spans="1:13" x14ac:dyDescent="0.2">
      <c r="A73" s="2">
        <v>8</v>
      </c>
      <c r="B73" s="2" t="s">
        <v>26</v>
      </c>
      <c r="C73" s="13">
        <v>9.25</v>
      </c>
      <c r="D73" s="13" t="s">
        <v>19</v>
      </c>
      <c r="E73" s="13" t="s">
        <v>19</v>
      </c>
      <c r="F73" s="13" t="s">
        <v>19</v>
      </c>
      <c r="G73" s="13">
        <v>0.46</v>
      </c>
      <c r="H73" s="13">
        <v>0.06</v>
      </c>
      <c r="I73" s="13" t="s">
        <v>19</v>
      </c>
      <c r="J73" s="13" t="s">
        <v>19</v>
      </c>
      <c r="K73" s="13" t="s">
        <v>19</v>
      </c>
      <c r="L73" s="13">
        <v>4.67</v>
      </c>
      <c r="M73" s="13">
        <v>2.96</v>
      </c>
    </row>
    <row r="74" spans="1:13" x14ac:dyDescent="0.2">
      <c r="A74" s="2">
        <v>9</v>
      </c>
      <c r="B74" s="2" t="s">
        <v>27</v>
      </c>
      <c r="C74" s="13">
        <v>11.73</v>
      </c>
      <c r="D74" s="13">
        <v>27.32</v>
      </c>
      <c r="E74" s="13" t="s">
        <v>19</v>
      </c>
      <c r="F74" s="13" t="s">
        <v>19</v>
      </c>
      <c r="G74" s="13">
        <v>0.42</v>
      </c>
      <c r="H74" s="13">
        <v>0.5</v>
      </c>
      <c r="I74" s="13">
        <v>2.08</v>
      </c>
      <c r="J74" s="13">
        <v>0.37</v>
      </c>
      <c r="K74" s="13">
        <v>1.31</v>
      </c>
      <c r="L74" s="13">
        <v>1.67</v>
      </c>
      <c r="M74" s="13">
        <v>1.91</v>
      </c>
    </row>
    <row r="75" spans="1:13" x14ac:dyDescent="0.2">
      <c r="A75" s="2">
        <v>10</v>
      </c>
      <c r="B75" s="2" t="s">
        <v>28</v>
      </c>
      <c r="C75" s="13">
        <v>4.68</v>
      </c>
      <c r="D75" s="13" t="s">
        <v>19</v>
      </c>
      <c r="E75" s="13" t="s">
        <v>19</v>
      </c>
      <c r="F75" s="13" t="s">
        <v>19</v>
      </c>
      <c r="G75" s="13">
        <v>2.95</v>
      </c>
      <c r="H75" s="13">
        <v>0.06</v>
      </c>
      <c r="I75" s="13">
        <v>0.42</v>
      </c>
      <c r="J75" s="13" t="s">
        <v>19</v>
      </c>
      <c r="K75" s="13">
        <v>16.98</v>
      </c>
      <c r="L75" s="13">
        <v>4.33</v>
      </c>
      <c r="M75" s="13">
        <v>3.22</v>
      </c>
    </row>
    <row r="76" spans="1:13" x14ac:dyDescent="0.2">
      <c r="A76" s="2">
        <v>11</v>
      </c>
      <c r="B76" s="2" t="s">
        <v>29</v>
      </c>
      <c r="C76" s="13">
        <v>0.91</v>
      </c>
      <c r="D76" s="13" t="s">
        <v>19</v>
      </c>
      <c r="E76" s="13" t="s">
        <v>19</v>
      </c>
      <c r="F76" s="13" t="s">
        <v>19</v>
      </c>
      <c r="G76" s="13">
        <v>0.04</v>
      </c>
      <c r="H76" s="13">
        <v>0.39</v>
      </c>
      <c r="I76" s="13">
        <v>0.18</v>
      </c>
      <c r="J76" s="13" t="s">
        <v>19</v>
      </c>
      <c r="K76" s="13" t="s">
        <v>19</v>
      </c>
      <c r="L76" s="13">
        <v>0.91</v>
      </c>
      <c r="M76" s="13">
        <v>0.57999999999999996</v>
      </c>
    </row>
    <row r="77" spans="1:13" x14ac:dyDescent="0.2">
      <c r="A77" s="2">
        <v>12</v>
      </c>
      <c r="B77" s="2" t="s">
        <v>30</v>
      </c>
      <c r="C77" s="13">
        <v>0.01</v>
      </c>
      <c r="D77" s="13" t="s">
        <v>19</v>
      </c>
      <c r="E77" s="13" t="s">
        <v>19</v>
      </c>
      <c r="F77" s="13" t="s">
        <v>19</v>
      </c>
      <c r="G77" s="13">
        <v>17.11</v>
      </c>
      <c r="H77" s="13">
        <v>13.16</v>
      </c>
      <c r="I77" s="13">
        <v>15.49</v>
      </c>
      <c r="J77" s="13" t="s">
        <v>19</v>
      </c>
      <c r="K77" s="13" t="s">
        <v>19</v>
      </c>
      <c r="L77" s="13">
        <v>9.02</v>
      </c>
      <c r="M77" s="13">
        <v>11.62</v>
      </c>
    </row>
    <row r="78" spans="1:13" x14ac:dyDescent="0.2">
      <c r="A78" s="2">
        <v>13</v>
      </c>
      <c r="B78" s="2" t="s">
        <v>31</v>
      </c>
      <c r="C78" s="13">
        <v>2.77</v>
      </c>
      <c r="D78" s="13" t="s">
        <v>19</v>
      </c>
      <c r="E78" s="13" t="s">
        <v>19</v>
      </c>
      <c r="F78" s="13" t="s">
        <v>19</v>
      </c>
      <c r="G78" s="13">
        <v>0.38</v>
      </c>
      <c r="H78" s="13">
        <v>0.01</v>
      </c>
      <c r="I78" s="13" t="s">
        <v>19</v>
      </c>
      <c r="J78" s="13">
        <v>2.38</v>
      </c>
      <c r="K78" s="13" t="s">
        <v>19</v>
      </c>
      <c r="L78" s="13">
        <v>1.92</v>
      </c>
      <c r="M78" s="13">
        <v>1.21</v>
      </c>
    </row>
    <row r="79" spans="1:13" x14ac:dyDescent="0.2">
      <c r="A79" s="2">
        <v>14</v>
      </c>
      <c r="B79" s="2" t="s">
        <v>32</v>
      </c>
      <c r="C79" s="13">
        <v>0.27</v>
      </c>
      <c r="D79" s="13">
        <v>13.24</v>
      </c>
      <c r="E79" s="13" t="s">
        <v>19</v>
      </c>
      <c r="F79" s="13" t="s">
        <v>19</v>
      </c>
      <c r="G79" s="13">
        <v>0.66</v>
      </c>
      <c r="H79" s="13">
        <v>1.9</v>
      </c>
      <c r="I79" s="13">
        <v>0.2</v>
      </c>
      <c r="J79" s="13" t="s">
        <v>19</v>
      </c>
      <c r="K79" s="13" t="s">
        <v>19</v>
      </c>
      <c r="L79" s="13">
        <v>0.25</v>
      </c>
      <c r="M79" s="13">
        <v>0.36</v>
      </c>
    </row>
    <row r="80" spans="1:13" x14ac:dyDescent="0.2">
      <c r="A80" s="2">
        <v>15</v>
      </c>
      <c r="B80" s="2" t="s">
        <v>33</v>
      </c>
      <c r="C80" s="13">
        <v>10</v>
      </c>
      <c r="D80" s="13">
        <v>6.12</v>
      </c>
      <c r="E80" s="13">
        <v>30.27</v>
      </c>
      <c r="F80" s="13" t="s">
        <v>19</v>
      </c>
      <c r="G80" s="13">
        <v>0.09</v>
      </c>
      <c r="H80" s="13">
        <v>0.15</v>
      </c>
      <c r="I80" s="13">
        <v>0.39</v>
      </c>
      <c r="J80" s="13">
        <v>0</v>
      </c>
      <c r="K80" s="13">
        <v>81.7</v>
      </c>
      <c r="L80" s="13">
        <v>0</v>
      </c>
      <c r="M80" s="13">
        <v>0.77</v>
      </c>
    </row>
    <row r="81" spans="1:13" x14ac:dyDescent="0.2">
      <c r="A81" s="2">
        <v>16</v>
      </c>
      <c r="B81" s="2" t="s">
        <v>34</v>
      </c>
      <c r="C81" s="13">
        <v>0.53</v>
      </c>
      <c r="D81" s="13">
        <v>9.9</v>
      </c>
      <c r="E81" s="13" t="s">
        <v>19</v>
      </c>
      <c r="F81" s="13" t="s">
        <v>19</v>
      </c>
      <c r="G81" s="13">
        <v>0.36</v>
      </c>
      <c r="H81" s="13" t="s">
        <v>19</v>
      </c>
      <c r="I81" s="13">
        <v>0.25</v>
      </c>
      <c r="J81" s="13">
        <v>47.02</v>
      </c>
      <c r="K81" s="13" t="s">
        <v>19</v>
      </c>
      <c r="L81" s="13">
        <v>1.54</v>
      </c>
      <c r="M81" s="13">
        <v>0.96</v>
      </c>
    </row>
    <row r="82" spans="1:13" x14ac:dyDescent="0.2">
      <c r="A82" s="2">
        <v>17</v>
      </c>
      <c r="B82" s="2" t="s">
        <v>35</v>
      </c>
      <c r="C82" s="13">
        <v>4.6100000000000003</v>
      </c>
      <c r="D82" s="13" t="s">
        <v>19</v>
      </c>
      <c r="E82" s="13" t="s">
        <v>19</v>
      </c>
      <c r="F82" s="13" t="s">
        <v>19</v>
      </c>
      <c r="G82" s="13">
        <v>0.23</v>
      </c>
      <c r="H82" s="13">
        <v>0.79</v>
      </c>
      <c r="I82" s="13" t="s">
        <v>19</v>
      </c>
      <c r="J82" s="13" t="s">
        <v>19</v>
      </c>
      <c r="K82" s="13" t="s">
        <v>19</v>
      </c>
      <c r="L82" s="13">
        <v>0.03</v>
      </c>
      <c r="M82" s="13">
        <v>0.28000000000000003</v>
      </c>
    </row>
    <row r="83" spans="1:13" x14ac:dyDescent="0.2">
      <c r="A83" s="2">
        <v>18</v>
      </c>
      <c r="B83" s="2" t="s">
        <v>36</v>
      </c>
      <c r="C83" s="13" t="s">
        <v>19</v>
      </c>
      <c r="D83" s="13" t="s">
        <v>19</v>
      </c>
      <c r="E83" s="13" t="s">
        <v>19</v>
      </c>
      <c r="F83" s="13" t="s">
        <v>19</v>
      </c>
      <c r="G83" s="13" t="s">
        <v>19</v>
      </c>
      <c r="H83" s="13" t="s">
        <v>19</v>
      </c>
      <c r="I83" s="13" t="s">
        <v>19</v>
      </c>
      <c r="J83" s="13" t="s">
        <v>19</v>
      </c>
      <c r="K83" s="13" t="s">
        <v>19</v>
      </c>
      <c r="L83" s="13" t="s">
        <v>19</v>
      </c>
      <c r="M83" s="13" t="s">
        <v>19</v>
      </c>
    </row>
    <row r="84" spans="1:13" x14ac:dyDescent="0.2">
      <c r="A84" s="2">
        <v>19</v>
      </c>
      <c r="B84" s="2" t="s">
        <v>37</v>
      </c>
      <c r="C84" s="13" t="s">
        <v>19</v>
      </c>
      <c r="D84" s="13" t="s">
        <v>19</v>
      </c>
      <c r="E84" s="13" t="s">
        <v>19</v>
      </c>
      <c r="F84" s="13" t="s">
        <v>19</v>
      </c>
      <c r="G84" s="13" t="s">
        <v>19</v>
      </c>
      <c r="H84" s="13" t="s">
        <v>19</v>
      </c>
      <c r="I84" s="13" t="s">
        <v>19</v>
      </c>
      <c r="J84" s="13" t="s">
        <v>19</v>
      </c>
      <c r="K84" s="13" t="s">
        <v>19</v>
      </c>
      <c r="L84" s="13" t="s">
        <v>19</v>
      </c>
      <c r="M84" s="13" t="s">
        <v>19</v>
      </c>
    </row>
    <row r="85" spans="1:13" x14ac:dyDescent="0.2">
      <c r="A85" s="2">
        <v>20</v>
      </c>
      <c r="B85" s="2" t="s">
        <v>38</v>
      </c>
      <c r="C85" s="13">
        <v>0.57999999999999996</v>
      </c>
      <c r="D85" s="13" t="s">
        <v>19</v>
      </c>
      <c r="E85" s="13" t="s">
        <v>19</v>
      </c>
      <c r="F85" s="13" t="s">
        <v>19</v>
      </c>
      <c r="G85" s="13">
        <v>0.52</v>
      </c>
      <c r="H85" s="13">
        <v>7.2</v>
      </c>
      <c r="I85" s="13">
        <v>2.71</v>
      </c>
      <c r="J85" s="13" t="s">
        <v>19</v>
      </c>
      <c r="K85" s="13" t="s">
        <v>19</v>
      </c>
      <c r="L85" s="13">
        <v>5.15</v>
      </c>
      <c r="M85" s="13">
        <v>3.57</v>
      </c>
    </row>
    <row r="86" spans="1:13" x14ac:dyDescent="0.2">
      <c r="A86" s="2">
        <v>21</v>
      </c>
      <c r="B86" s="2" t="s">
        <v>39</v>
      </c>
      <c r="C86" s="13">
        <v>0.62</v>
      </c>
      <c r="D86" s="13">
        <v>2.74</v>
      </c>
      <c r="E86" s="13" t="s">
        <v>19</v>
      </c>
      <c r="F86" s="13" t="s">
        <v>19</v>
      </c>
      <c r="G86" s="13" t="s">
        <v>19</v>
      </c>
      <c r="H86" s="13">
        <v>0.01</v>
      </c>
      <c r="I86" s="13" t="s">
        <v>19</v>
      </c>
      <c r="J86" s="13" t="s">
        <v>19</v>
      </c>
      <c r="K86" s="13" t="s">
        <v>19</v>
      </c>
      <c r="L86" s="13">
        <v>0.03</v>
      </c>
      <c r="M86" s="13">
        <v>0.05</v>
      </c>
    </row>
    <row r="87" spans="1:13" x14ac:dyDescent="0.2">
      <c r="A87" s="2">
        <v>22</v>
      </c>
      <c r="B87" s="2" t="s">
        <v>40</v>
      </c>
      <c r="C87" s="13">
        <v>0.43</v>
      </c>
      <c r="D87" s="13" t="s">
        <v>19</v>
      </c>
      <c r="E87" s="13">
        <v>50</v>
      </c>
      <c r="F87" s="13" t="s">
        <v>19</v>
      </c>
      <c r="G87" s="13" t="s">
        <v>19</v>
      </c>
      <c r="H87" s="13" t="s">
        <v>19</v>
      </c>
      <c r="I87" s="13" t="s">
        <v>19</v>
      </c>
      <c r="J87" s="13" t="s">
        <v>19</v>
      </c>
      <c r="K87" s="13" t="s">
        <v>19</v>
      </c>
      <c r="L87" s="13">
        <v>0.04</v>
      </c>
      <c r="M87" s="13">
        <v>0.04</v>
      </c>
    </row>
    <row r="88" spans="1:13" x14ac:dyDescent="0.2">
      <c r="A88" s="2">
        <v>23</v>
      </c>
      <c r="B88" s="2" t="s">
        <v>41</v>
      </c>
      <c r="C88" s="13">
        <v>3.76</v>
      </c>
      <c r="D88" s="13">
        <v>6.36</v>
      </c>
      <c r="E88" s="13">
        <v>19.73</v>
      </c>
      <c r="F88" s="13" t="s">
        <v>19</v>
      </c>
      <c r="G88" s="13" t="s">
        <v>19</v>
      </c>
      <c r="H88" s="13" t="s">
        <v>19</v>
      </c>
      <c r="I88" s="13" t="s">
        <v>19</v>
      </c>
      <c r="J88" s="13">
        <v>3.2</v>
      </c>
      <c r="K88" s="13" t="s">
        <v>19</v>
      </c>
      <c r="L88" s="13" t="s">
        <v>19</v>
      </c>
      <c r="M88" s="13">
        <v>0.16</v>
      </c>
    </row>
    <row r="89" spans="1:13" x14ac:dyDescent="0.2">
      <c r="A89" s="2">
        <v>24</v>
      </c>
      <c r="B89" s="2" t="s">
        <v>42</v>
      </c>
      <c r="C89" s="13">
        <v>0.19</v>
      </c>
      <c r="D89" s="13" t="s">
        <v>19</v>
      </c>
      <c r="E89" s="13" t="s">
        <v>19</v>
      </c>
      <c r="F89" s="13" t="s">
        <v>19</v>
      </c>
      <c r="G89" s="13" t="s">
        <v>19</v>
      </c>
      <c r="H89" s="13" t="s">
        <v>19</v>
      </c>
      <c r="I89" s="13" t="s">
        <v>19</v>
      </c>
      <c r="J89" s="13" t="s">
        <v>19</v>
      </c>
      <c r="K89" s="13" t="s">
        <v>19</v>
      </c>
      <c r="L89" s="13">
        <v>0.03</v>
      </c>
      <c r="M89" s="13">
        <v>0.02</v>
      </c>
    </row>
    <row r="90" spans="1:13" x14ac:dyDescent="0.2">
      <c r="A90" s="2">
        <v>25</v>
      </c>
      <c r="B90" s="2" t="s">
        <v>43</v>
      </c>
      <c r="C90" s="13">
        <v>0.15</v>
      </c>
      <c r="D90" s="13" t="s">
        <v>19</v>
      </c>
      <c r="E90" s="13" t="s">
        <v>19</v>
      </c>
      <c r="F90" s="13" t="s">
        <v>19</v>
      </c>
      <c r="G90" s="13" t="s">
        <v>19</v>
      </c>
      <c r="H90" s="13">
        <v>0.04</v>
      </c>
      <c r="I90" s="13" t="s">
        <v>19</v>
      </c>
      <c r="J90" s="13" t="s">
        <v>19</v>
      </c>
      <c r="K90" s="13" t="s">
        <v>19</v>
      </c>
      <c r="L90" s="13" t="s">
        <v>19</v>
      </c>
      <c r="M90" s="13">
        <v>0.01</v>
      </c>
    </row>
    <row r="91" spans="1:13" x14ac:dyDescent="0.2">
      <c r="A91" s="2">
        <v>26</v>
      </c>
      <c r="B91" s="2" t="s">
        <v>44</v>
      </c>
      <c r="C91" s="13">
        <v>0.06</v>
      </c>
      <c r="D91" s="13">
        <v>1.83</v>
      </c>
      <c r="E91" s="13" t="s">
        <v>19</v>
      </c>
      <c r="F91" s="13" t="s">
        <v>19</v>
      </c>
      <c r="G91" s="13" t="s">
        <v>19</v>
      </c>
      <c r="H91" s="13" t="s">
        <v>19</v>
      </c>
      <c r="I91" s="13" t="s">
        <v>19</v>
      </c>
      <c r="J91" s="13" t="s">
        <v>19</v>
      </c>
      <c r="K91" s="13" t="s">
        <v>19</v>
      </c>
      <c r="L91" s="13" t="s">
        <v>19</v>
      </c>
      <c r="M91" s="13" t="s">
        <v>19</v>
      </c>
    </row>
    <row r="92" spans="1:13" x14ac:dyDescent="0.2">
      <c r="A92" s="2">
        <v>27</v>
      </c>
      <c r="B92" s="2" t="s">
        <v>45</v>
      </c>
      <c r="C92" s="13">
        <v>0.33</v>
      </c>
      <c r="D92" s="13">
        <v>13.79</v>
      </c>
      <c r="E92" s="13" t="s">
        <v>19</v>
      </c>
      <c r="F92" s="13" t="s">
        <v>19</v>
      </c>
      <c r="G92" s="13">
        <v>0.01</v>
      </c>
      <c r="H92" s="13">
        <v>0.77</v>
      </c>
      <c r="I92" s="13" t="s">
        <v>19</v>
      </c>
      <c r="J92" s="13" t="s">
        <v>19</v>
      </c>
      <c r="K92" s="13" t="s">
        <v>19</v>
      </c>
      <c r="L92" s="13">
        <v>0.12</v>
      </c>
      <c r="M92" s="13">
        <v>0.1</v>
      </c>
    </row>
    <row r="93" spans="1:13" x14ac:dyDescent="0.2">
      <c r="A93" s="2">
        <v>28</v>
      </c>
      <c r="B93" s="2" t="s">
        <v>46</v>
      </c>
      <c r="C93" s="13">
        <v>0.2</v>
      </c>
      <c r="D93" s="13">
        <v>2.76</v>
      </c>
      <c r="E93" s="13" t="s">
        <v>19</v>
      </c>
      <c r="F93" s="13" t="s">
        <v>19</v>
      </c>
      <c r="G93" s="13" t="s">
        <v>19</v>
      </c>
      <c r="H93" s="13" t="s">
        <v>19</v>
      </c>
      <c r="I93" s="13" t="s">
        <v>19</v>
      </c>
      <c r="J93" s="13" t="s">
        <v>19</v>
      </c>
      <c r="K93" s="13" t="s">
        <v>19</v>
      </c>
      <c r="L93" s="13" t="s">
        <v>19</v>
      </c>
      <c r="M93" s="13">
        <v>0.01</v>
      </c>
    </row>
    <row r="94" spans="1:13" x14ac:dyDescent="0.2">
      <c r="A94" s="2">
        <v>29</v>
      </c>
      <c r="B94" s="2" t="s">
        <v>47</v>
      </c>
      <c r="C94" s="13">
        <v>0.18</v>
      </c>
      <c r="D94" s="13">
        <v>7.19</v>
      </c>
      <c r="E94" s="13" t="s">
        <v>19</v>
      </c>
      <c r="F94" s="13" t="s">
        <v>19</v>
      </c>
      <c r="G94" s="13" t="s">
        <v>19</v>
      </c>
      <c r="H94" s="13" t="s">
        <v>19</v>
      </c>
      <c r="I94" s="13" t="s">
        <v>19</v>
      </c>
      <c r="J94" s="13" t="s">
        <v>19</v>
      </c>
      <c r="K94" s="13" t="s">
        <v>19</v>
      </c>
      <c r="L94" s="13" t="s">
        <v>19</v>
      </c>
      <c r="M94" s="13">
        <v>0.01</v>
      </c>
    </row>
    <row r="95" spans="1:13" x14ac:dyDescent="0.2">
      <c r="A95" s="2">
        <v>30</v>
      </c>
      <c r="B95" s="2" t="s">
        <v>48</v>
      </c>
      <c r="C95" s="13">
        <v>0.23</v>
      </c>
      <c r="D95" s="13" t="s">
        <v>19</v>
      </c>
      <c r="E95" s="13" t="s">
        <v>19</v>
      </c>
      <c r="F95" s="13" t="s">
        <v>19</v>
      </c>
      <c r="G95" s="13" t="s">
        <v>19</v>
      </c>
      <c r="H95" s="13" t="s">
        <v>19</v>
      </c>
      <c r="I95" s="13" t="s">
        <v>19</v>
      </c>
      <c r="J95" s="13" t="s">
        <v>19</v>
      </c>
      <c r="K95" s="13" t="s">
        <v>19</v>
      </c>
      <c r="L95" s="13" t="s">
        <v>19</v>
      </c>
      <c r="M95" s="13">
        <v>0.01</v>
      </c>
    </row>
    <row r="96" spans="1:13" x14ac:dyDescent="0.2">
      <c r="A96" s="2">
        <v>31</v>
      </c>
      <c r="B96" s="2" t="s">
        <v>49</v>
      </c>
      <c r="C96" s="13">
        <v>0.05</v>
      </c>
      <c r="D96" s="13" t="s">
        <v>19</v>
      </c>
      <c r="E96" s="13" t="s">
        <v>19</v>
      </c>
      <c r="F96" s="13" t="s">
        <v>19</v>
      </c>
      <c r="G96" s="13">
        <v>0.02</v>
      </c>
      <c r="H96" s="13">
        <v>0.14000000000000001</v>
      </c>
      <c r="I96" s="13" t="s">
        <v>19</v>
      </c>
      <c r="J96" s="13" t="s">
        <v>19</v>
      </c>
      <c r="K96" s="13" t="s">
        <v>19</v>
      </c>
      <c r="L96" s="13">
        <v>0.06</v>
      </c>
      <c r="M96" s="13">
        <v>0.04</v>
      </c>
    </row>
    <row r="97" spans="1:13" x14ac:dyDescent="0.2">
      <c r="A97" s="2">
        <v>32</v>
      </c>
      <c r="B97" s="2" t="s">
        <v>50</v>
      </c>
      <c r="C97" s="13">
        <v>0.12</v>
      </c>
      <c r="D97" s="13" t="s">
        <v>19</v>
      </c>
      <c r="E97" s="13" t="s">
        <v>19</v>
      </c>
      <c r="F97" s="13" t="s">
        <v>19</v>
      </c>
      <c r="G97" s="13" t="s">
        <v>19</v>
      </c>
      <c r="H97" s="13" t="s">
        <v>19</v>
      </c>
      <c r="I97" s="13" t="s">
        <v>19</v>
      </c>
      <c r="J97" s="13" t="s">
        <v>19</v>
      </c>
      <c r="K97" s="13" t="s">
        <v>19</v>
      </c>
      <c r="L97" s="13" t="s">
        <v>19</v>
      </c>
      <c r="M97" s="13">
        <v>0.01</v>
      </c>
    </row>
    <row r="98" spans="1:13" x14ac:dyDescent="0.2">
      <c r="A98" s="2">
        <v>33</v>
      </c>
      <c r="B98" s="2" t="s">
        <v>51</v>
      </c>
      <c r="C98" s="13">
        <v>6.34</v>
      </c>
      <c r="D98" s="13" t="s">
        <v>19</v>
      </c>
      <c r="E98" s="13" t="s">
        <v>19</v>
      </c>
      <c r="F98" s="13" t="s">
        <v>19</v>
      </c>
      <c r="G98" s="13">
        <v>0.25</v>
      </c>
      <c r="H98" s="13">
        <v>0.05</v>
      </c>
      <c r="I98" s="13" t="s">
        <v>19</v>
      </c>
      <c r="J98" s="13" t="s">
        <v>19</v>
      </c>
      <c r="K98" s="13" t="s">
        <v>19</v>
      </c>
      <c r="L98" s="13">
        <v>4.49</v>
      </c>
      <c r="M98" s="13">
        <v>2.7</v>
      </c>
    </row>
    <row r="99" spans="1:13" x14ac:dyDescent="0.2">
      <c r="A99" s="2">
        <v>34</v>
      </c>
      <c r="B99" s="2" t="s">
        <v>70</v>
      </c>
      <c r="C99" s="13">
        <v>0.72</v>
      </c>
      <c r="D99" s="13" t="s">
        <v>19</v>
      </c>
      <c r="E99" s="13" t="s">
        <v>19</v>
      </c>
      <c r="F99" s="13" t="s">
        <v>19</v>
      </c>
      <c r="G99" s="13">
        <v>6.58</v>
      </c>
      <c r="H99" s="13">
        <v>0.77</v>
      </c>
      <c r="I99" s="13">
        <v>3.33</v>
      </c>
      <c r="J99" s="13" t="s">
        <v>19</v>
      </c>
      <c r="K99" s="13" t="s">
        <v>19</v>
      </c>
      <c r="L99" s="13">
        <v>15.14</v>
      </c>
      <c r="M99" s="13">
        <v>10.039999999999999</v>
      </c>
    </row>
    <row r="100" spans="1:13" x14ac:dyDescent="0.2">
      <c r="A100" s="2">
        <v>35</v>
      </c>
      <c r="B100" s="2" t="s">
        <v>53</v>
      </c>
      <c r="C100" s="13" t="s">
        <v>19</v>
      </c>
      <c r="D100" s="13" t="s">
        <v>19</v>
      </c>
      <c r="E100" s="13" t="s">
        <v>19</v>
      </c>
      <c r="F100" s="13" t="s">
        <v>19</v>
      </c>
      <c r="G100" s="13" t="s">
        <v>19</v>
      </c>
      <c r="H100" s="13" t="s">
        <v>19</v>
      </c>
      <c r="I100" s="13" t="s">
        <v>19</v>
      </c>
      <c r="J100" s="13" t="s">
        <v>19</v>
      </c>
      <c r="K100" s="13" t="s">
        <v>19</v>
      </c>
      <c r="L100" s="13" t="s">
        <v>19</v>
      </c>
      <c r="M100" s="13" t="s">
        <v>19</v>
      </c>
    </row>
    <row r="101" spans="1:13" x14ac:dyDescent="0.2">
      <c r="A101" s="2">
        <v>36</v>
      </c>
      <c r="B101" s="2" t="s">
        <v>54</v>
      </c>
      <c r="C101" s="13" t="s">
        <v>19</v>
      </c>
      <c r="D101" s="13" t="s">
        <v>19</v>
      </c>
      <c r="E101" s="13" t="s">
        <v>19</v>
      </c>
      <c r="F101" s="13" t="s">
        <v>19</v>
      </c>
      <c r="G101" s="13" t="s">
        <v>19</v>
      </c>
      <c r="H101" s="13" t="s">
        <v>19</v>
      </c>
      <c r="I101" s="13" t="s">
        <v>19</v>
      </c>
      <c r="J101" s="13" t="s">
        <v>19</v>
      </c>
      <c r="K101" s="13" t="s">
        <v>19</v>
      </c>
      <c r="L101" s="13" t="s">
        <v>19</v>
      </c>
      <c r="M101" s="13" t="s">
        <v>19</v>
      </c>
    </row>
    <row r="102" spans="1:13" x14ac:dyDescent="0.2">
      <c r="A102" s="2">
        <v>37</v>
      </c>
      <c r="B102" s="2" t="s">
        <v>55</v>
      </c>
      <c r="C102" s="13" t="s">
        <v>19</v>
      </c>
      <c r="D102" s="13" t="s">
        <v>19</v>
      </c>
      <c r="E102" s="13" t="s">
        <v>19</v>
      </c>
      <c r="F102" s="13" t="s">
        <v>19</v>
      </c>
      <c r="G102" s="13" t="s">
        <v>19</v>
      </c>
      <c r="H102" s="13" t="s">
        <v>19</v>
      </c>
      <c r="I102" s="13" t="s">
        <v>19</v>
      </c>
      <c r="J102" s="13" t="s">
        <v>19</v>
      </c>
      <c r="K102" s="13" t="s">
        <v>19</v>
      </c>
      <c r="L102" s="13" t="s">
        <v>19</v>
      </c>
      <c r="M102" s="13" t="s">
        <v>19</v>
      </c>
    </row>
    <row r="103" spans="1:13" x14ac:dyDescent="0.2">
      <c r="A103" s="2">
        <v>38</v>
      </c>
      <c r="B103" s="2" t="s">
        <v>56</v>
      </c>
      <c r="C103" s="13">
        <v>0.08</v>
      </c>
      <c r="D103" s="13" t="s">
        <v>19</v>
      </c>
      <c r="E103" s="13" t="s">
        <v>19</v>
      </c>
      <c r="F103" s="13" t="s">
        <v>19</v>
      </c>
      <c r="G103" s="13" t="s">
        <v>19</v>
      </c>
      <c r="H103" s="13" t="s">
        <v>19</v>
      </c>
      <c r="I103" s="13" t="s">
        <v>19</v>
      </c>
      <c r="J103" s="13" t="s">
        <v>19</v>
      </c>
      <c r="K103" s="13" t="s">
        <v>19</v>
      </c>
      <c r="L103" s="13" t="s">
        <v>19</v>
      </c>
      <c r="M103" s="13" t="s">
        <v>19</v>
      </c>
    </row>
    <row r="104" spans="1:13" x14ac:dyDescent="0.2">
      <c r="A104" s="2">
        <v>39</v>
      </c>
      <c r="B104" s="2" t="s">
        <v>71</v>
      </c>
      <c r="C104" s="13">
        <v>4.24</v>
      </c>
      <c r="D104" s="13" t="s">
        <v>19</v>
      </c>
      <c r="E104" s="13" t="s">
        <v>19</v>
      </c>
      <c r="F104" s="13" t="s">
        <v>19</v>
      </c>
      <c r="G104" s="13">
        <v>0.23</v>
      </c>
      <c r="H104" s="13">
        <v>0.79</v>
      </c>
      <c r="I104" s="13" t="s">
        <v>19</v>
      </c>
      <c r="J104" s="13" t="s">
        <v>19</v>
      </c>
      <c r="K104" s="13" t="s">
        <v>19</v>
      </c>
      <c r="L104" s="13" t="s">
        <v>19</v>
      </c>
      <c r="M104" s="13">
        <v>0.25</v>
      </c>
    </row>
    <row r="105" spans="1:13" x14ac:dyDescent="0.2">
      <c r="A105" s="2">
        <v>40</v>
      </c>
      <c r="B105" s="2" t="s">
        <v>58</v>
      </c>
      <c r="C105" s="13">
        <v>0.03</v>
      </c>
      <c r="D105" s="13" t="s">
        <v>19</v>
      </c>
      <c r="E105" s="13" t="s">
        <v>19</v>
      </c>
      <c r="F105" s="13" t="s">
        <v>19</v>
      </c>
      <c r="G105" s="13" t="s">
        <v>19</v>
      </c>
      <c r="H105" s="13" t="s">
        <v>19</v>
      </c>
      <c r="I105" s="13" t="s">
        <v>19</v>
      </c>
      <c r="J105" s="13" t="s">
        <v>19</v>
      </c>
      <c r="K105" s="13" t="s">
        <v>19</v>
      </c>
      <c r="L105" s="13" t="s">
        <v>19</v>
      </c>
      <c r="M105" s="13" t="s">
        <v>19</v>
      </c>
    </row>
    <row r="106" spans="1:13" x14ac:dyDescent="0.2">
      <c r="A106" s="2">
        <v>41</v>
      </c>
      <c r="B106" s="2" t="s">
        <v>59</v>
      </c>
      <c r="C106" s="13" t="s">
        <v>19</v>
      </c>
      <c r="D106" s="13" t="s">
        <v>19</v>
      </c>
      <c r="E106" s="13" t="s">
        <v>19</v>
      </c>
      <c r="F106" s="13" t="s">
        <v>19</v>
      </c>
      <c r="G106" s="13" t="s">
        <v>19</v>
      </c>
      <c r="H106" s="13" t="s">
        <v>19</v>
      </c>
      <c r="I106" s="13" t="s">
        <v>19</v>
      </c>
      <c r="J106" s="13" t="s">
        <v>19</v>
      </c>
      <c r="K106" s="13" t="s">
        <v>19</v>
      </c>
      <c r="L106" s="13" t="s">
        <v>19</v>
      </c>
      <c r="M106" s="13" t="s">
        <v>19</v>
      </c>
    </row>
    <row r="107" spans="1:13" x14ac:dyDescent="0.2">
      <c r="A107" s="2" t="s">
        <v>60</v>
      </c>
      <c r="B107" s="8" t="s">
        <v>4</v>
      </c>
      <c r="C107" s="14">
        <v>100</v>
      </c>
      <c r="D107" s="14">
        <v>100</v>
      </c>
      <c r="E107" s="14">
        <v>100</v>
      </c>
      <c r="F107" s="14" t="s">
        <v>19</v>
      </c>
      <c r="G107" s="14">
        <v>100</v>
      </c>
      <c r="H107" s="14">
        <v>100</v>
      </c>
      <c r="I107" s="14">
        <v>100</v>
      </c>
      <c r="J107" s="14">
        <v>100</v>
      </c>
      <c r="K107" s="14">
        <v>100</v>
      </c>
      <c r="L107" s="14">
        <v>100</v>
      </c>
      <c r="M107" s="14">
        <v>100</v>
      </c>
    </row>
    <row r="108" spans="1:13" x14ac:dyDescent="0.2">
      <c r="A108" s="2" t="s">
        <v>60</v>
      </c>
      <c r="B108" s="10" t="s">
        <v>72</v>
      </c>
      <c r="C108" s="11">
        <v>670488</v>
      </c>
      <c r="D108" s="11">
        <v>44</v>
      </c>
      <c r="E108" s="11">
        <v>341</v>
      </c>
      <c r="F108" s="11" t="s">
        <v>19</v>
      </c>
      <c r="G108" s="11">
        <v>3089194</v>
      </c>
      <c r="H108" s="11">
        <v>382780</v>
      </c>
      <c r="I108" s="11">
        <v>3096083</v>
      </c>
      <c r="J108" s="11">
        <v>29</v>
      </c>
      <c r="K108" s="11">
        <v>44859</v>
      </c>
      <c r="L108" s="11">
        <v>8159801</v>
      </c>
      <c r="M108" s="11">
        <v>15443619</v>
      </c>
    </row>
    <row r="111" spans="1:13" x14ac:dyDescent="0.2">
      <c r="A111" s="2" t="s">
        <v>73</v>
      </c>
    </row>
    <row r="112" spans="1:13" x14ac:dyDescent="0.2">
      <c r="A112" s="2" t="s">
        <v>74</v>
      </c>
    </row>
    <row r="113" spans="1:1" x14ac:dyDescent="0.2">
      <c r="A113" s="2" t="s">
        <v>64</v>
      </c>
    </row>
  </sheetData>
  <mergeCells count="6">
    <mergeCell ref="B5:K5"/>
    <mergeCell ref="L5:L7"/>
    <mergeCell ref="M5:M7"/>
    <mergeCell ref="B62:K62"/>
    <mergeCell ref="L62:L64"/>
    <mergeCell ref="M62:M6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7"/>
  <sheetViews>
    <sheetView workbookViewId="0"/>
  </sheetViews>
  <sheetFormatPr baseColWidth="10" defaultRowHeight="15" x14ac:dyDescent="0.25"/>
  <cols>
    <col min="1" max="1" width="3.7109375" customWidth="1"/>
    <col min="2" max="2" width="46.85546875" customWidth="1"/>
    <col min="3" max="3" width="24" customWidth="1"/>
    <col min="4" max="4" width="16.42578125" customWidth="1"/>
    <col min="5" max="5" width="17.42578125" customWidth="1"/>
    <col min="6" max="6" width="16.5703125" customWidth="1"/>
    <col min="7" max="7" width="22.7109375" customWidth="1"/>
    <col min="8" max="8" width="18.85546875" customWidth="1"/>
    <col min="9" max="9" width="20.7109375" customWidth="1"/>
    <col min="10" max="10" width="16.85546875" customWidth="1"/>
    <col min="11" max="11" width="22.85546875" customWidth="1"/>
    <col min="12" max="12" width="22" customWidth="1"/>
    <col min="13" max="13" width="25.42578125" customWidth="1"/>
    <col min="14" max="14" width="11.42578125" style="101"/>
    <col min="15" max="15" width="13.7109375" style="101" bestFit="1" customWidth="1"/>
    <col min="16" max="20" width="11.42578125" style="101"/>
    <col min="257" max="257" width="3.7109375" customWidth="1"/>
    <col min="258" max="258" width="46.85546875" customWidth="1"/>
    <col min="259" max="259" width="24" customWidth="1"/>
    <col min="260" max="260" width="16.42578125" customWidth="1"/>
    <col min="261" max="261" width="17.42578125" customWidth="1"/>
    <col min="262" max="262" width="16.5703125" customWidth="1"/>
    <col min="263" max="263" width="22.7109375" customWidth="1"/>
    <col min="264" max="264" width="18.85546875" customWidth="1"/>
    <col min="265" max="265" width="20.7109375" customWidth="1"/>
    <col min="266" max="266" width="16.85546875" customWidth="1"/>
    <col min="267" max="267" width="22.85546875" customWidth="1"/>
    <col min="268" max="268" width="22" customWidth="1"/>
    <col min="269" max="269" width="25.42578125" customWidth="1"/>
    <col min="271" max="271" width="13.7109375" bestFit="1" customWidth="1"/>
    <col min="513" max="513" width="3.7109375" customWidth="1"/>
    <col min="514" max="514" width="46.85546875" customWidth="1"/>
    <col min="515" max="515" width="24" customWidth="1"/>
    <col min="516" max="516" width="16.42578125" customWidth="1"/>
    <col min="517" max="517" width="17.42578125" customWidth="1"/>
    <col min="518" max="518" width="16.5703125" customWidth="1"/>
    <col min="519" max="519" width="22.7109375" customWidth="1"/>
    <col min="520" max="520" width="18.85546875" customWidth="1"/>
    <col min="521" max="521" width="20.7109375" customWidth="1"/>
    <col min="522" max="522" width="16.85546875" customWidth="1"/>
    <col min="523" max="523" width="22.85546875" customWidth="1"/>
    <col min="524" max="524" width="22" customWidth="1"/>
    <col min="525" max="525" width="25.42578125" customWidth="1"/>
    <col min="527" max="527" width="13.7109375" bestFit="1" customWidth="1"/>
    <col min="769" max="769" width="3.7109375" customWidth="1"/>
    <col min="770" max="770" width="46.85546875" customWidth="1"/>
    <col min="771" max="771" width="24" customWidth="1"/>
    <col min="772" max="772" width="16.42578125" customWidth="1"/>
    <col min="773" max="773" width="17.42578125" customWidth="1"/>
    <col min="774" max="774" width="16.5703125" customWidth="1"/>
    <col min="775" max="775" width="22.7109375" customWidth="1"/>
    <col min="776" max="776" width="18.85546875" customWidth="1"/>
    <col min="777" max="777" width="20.7109375" customWidth="1"/>
    <col min="778" max="778" width="16.85546875" customWidth="1"/>
    <col min="779" max="779" width="22.85546875" customWidth="1"/>
    <col min="780" max="780" width="22" customWidth="1"/>
    <col min="781" max="781" width="25.42578125" customWidth="1"/>
    <col min="783" max="783" width="13.7109375" bestFit="1" customWidth="1"/>
    <col min="1025" max="1025" width="3.7109375" customWidth="1"/>
    <col min="1026" max="1026" width="46.85546875" customWidth="1"/>
    <col min="1027" max="1027" width="24" customWidth="1"/>
    <col min="1028" max="1028" width="16.42578125" customWidth="1"/>
    <col min="1029" max="1029" width="17.42578125" customWidth="1"/>
    <col min="1030" max="1030" width="16.5703125" customWidth="1"/>
    <col min="1031" max="1031" width="22.7109375" customWidth="1"/>
    <col min="1032" max="1032" width="18.85546875" customWidth="1"/>
    <col min="1033" max="1033" width="20.7109375" customWidth="1"/>
    <col min="1034" max="1034" width="16.85546875" customWidth="1"/>
    <col min="1035" max="1035" width="22.85546875" customWidth="1"/>
    <col min="1036" max="1036" width="22" customWidth="1"/>
    <col min="1037" max="1037" width="25.42578125" customWidth="1"/>
    <col min="1039" max="1039" width="13.7109375" bestFit="1" customWidth="1"/>
    <col min="1281" max="1281" width="3.7109375" customWidth="1"/>
    <col min="1282" max="1282" width="46.85546875" customWidth="1"/>
    <col min="1283" max="1283" width="24" customWidth="1"/>
    <col min="1284" max="1284" width="16.42578125" customWidth="1"/>
    <col min="1285" max="1285" width="17.42578125" customWidth="1"/>
    <col min="1286" max="1286" width="16.5703125" customWidth="1"/>
    <col min="1287" max="1287" width="22.7109375" customWidth="1"/>
    <col min="1288" max="1288" width="18.85546875" customWidth="1"/>
    <col min="1289" max="1289" width="20.7109375" customWidth="1"/>
    <col min="1290" max="1290" width="16.85546875" customWidth="1"/>
    <col min="1291" max="1291" width="22.85546875" customWidth="1"/>
    <col min="1292" max="1292" width="22" customWidth="1"/>
    <col min="1293" max="1293" width="25.42578125" customWidth="1"/>
    <col min="1295" max="1295" width="13.7109375" bestFit="1" customWidth="1"/>
    <col min="1537" max="1537" width="3.7109375" customWidth="1"/>
    <col min="1538" max="1538" width="46.85546875" customWidth="1"/>
    <col min="1539" max="1539" width="24" customWidth="1"/>
    <col min="1540" max="1540" width="16.42578125" customWidth="1"/>
    <col min="1541" max="1541" width="17.42578125" customWidth="1"/>
    <col min="1542" max="1542" width="16.5703125" customWidth="1"/>
    <col min="1543" max="1543" width="22.7109375" customWidth="1"/>
    <col min="1544" max="1544" width="18.85546875" customWidth="1"/>
    <col min="1545" max="1545" width="20.7109375" customWidth="1"/>
    <col min="1546" max="1546" width="16.85546875" customWidth="1"/>
    <col min="1547" max="1547" width="22.85546875" customWidth="1"/>
    <col min="1548" max="1548" width="22" customWidth="1"/>
    <col min="1549" max="1549" width="25.42578125" customWidth="1"/>
    <col min="1551" max="1551" width="13.7109375" bestFit="1" customWidth="1"/>
    <col min="1793" max="1793" width="3.7109375" customWidth="1"/>
    <col min="1794" max="1794" width="46.85546875" customWidth="1"/>
    <col min="1795" max="1795" width="24" customWidth="1"/>
    <col min="1796" max="1796" width="16.42578125" customWidth="1"/>
    <col min="1797" max="1797" width="17.42578125" customWidth="1"/>
    <col min="1798" max="1798" width="16.5703125" customWidth="1"/>
    <col min="1799" max="1799" width="22.7109375" customWidth="1"/>
    <col min="1800" max="1800" width="18.85546875" customWidth="1"/>
    <col min="1801" max="1801" width="20.7109375" customWidth="1"/>
    <col min="1802" max="1802" width="16.85546875" customWidth="1"/>
    <col min="1803" max="1803" width="22.85546875" customWidth="1"/>
    <col min="1804" max="1804" width="22" customWidth="1"/>
    <col min="1805" max="1805" width="25.42578125" customWidth="1"/>
    <col min="1807" max="1807" width="13.7109375" bestFit="1" customWidth="1"/>
    <col min="2049" max="2049" width="3.7109375" customWidth="1"/>
    <col min="2050" max="2050" width="46.85546875" customWidth="1"/>
    <col min="2051" max="2051" width="24" customWidth="1"/>
    <col min="2052" max="2052" width="16.42578125" customWidth="1"/>
    <col min="2053" max="2053" width="17.42578125" customWidth="1"/>
    <col min="2054" max="2054" width="16.5703125" customWidth="1"/>
    <col min="2055" max="2055" width="22.7109375" customWidth="1"/>
    <col min="2056" max="2056" width="18.85546875" customWidth="1"/>
    <col min="2057" max="2057" width="20.7109375" customWidth="1"/>
    <col min="2058" max="2058" width="16.85546875" customWidth="1"/>
    <col min="2059" max="2059" width="22.85546875" customWidth="1"/>
    <col min="2060" max="2060" width="22" customWidth="1"/>
    <col min="2061" max="2061" width="25.42578125" customWidth="1"/>
    <col min="2063" max="2063" width="13.7109375" bestFit="1" customWidth="1"/>
    <col min="2305" max="2305" width="3.7109375" customWidth="1"/>
    <col min="2306" max="2306" width="46.85546875" customWidth="1"/>
    <col min="2307" max="2307" width="24" customWidth="1"/>
    <col min="2308" max="2308" width="16.42578125" customWidth="1"/>
    <col min="2309" max="2309" width="17.42578125" customWidth="1"/>
    <col min="2310" max="2310" width="16.5703125" customWidth="1"/>
    <col min="2311" max="2311" width="22.7109375" customWidth="1"/>
    <col min="2312" max="2312" width="18.85546875" customWidth="1"/>
    <col min="2313" max="2313" width="20.7109375" customWidth="1"/>
    <col min="2314" max="2314" width="16.85546875" customWidth="1"/>
    <col min="2315" max="2315" width="22.85546875" customWidth="1"/>
    <col min="2316" max="2316" width="22" customWidth="1"/>
    <col min="2317" max="2317" width="25.42578125" customWidth="1"/>
    <col min="2319" max="2319" width="13.7109375" bestFit="1" customWidth="1"/>
    <col min="2561" max="2561" width="3.7109375" customWidth="1"/>
    <col min="2562" max="2562" width="46.85546875" customWidth="1"/>
    <col min="2563" max="2563" width="24" customWidth="1"/>
    <col min="2564" max="2564" width="16.42578125" customWidth="1"/>
    <col min="2565" max="2565" width="17.42578125" customWidth="1"/>
    <col min="2566" max="2566" width="16.5703125" customWidth="1"/>
    <col min="2567" max="2567" width="22.7109375" customWidth="1"/>
    <col min="2568" max="2568" width="18.85546875" customWidth="1"/>
    <col min="2569" max="2569" width="20.7109375" customWidth="1"/>
    <col min="2570" max="2570" width="16.85546875" customWidth="1"/>
    <col min="2571" max="2571" width="22.85546875" customWidth="1"/>
    <col min="2572" max="2572" width="22" customWidth="1"/>
    <col min="2573" max="2573" width="25.42578125" customWidth="1"/>
    <col min="2575" max="2575" width="13.7109375" bestFit="1" customWidth="1"/>
    <col min="2817" max="2817" width="3.7109375" customWidth="1"/>
    <col min="2818" max="2818" width="46.85546875" customWidth="1"/>
    <col min="2819" max="2819" width="24" customWidth="1"/>
    <col min="2820" max="2820" width="16.42578125" customWidth="1"/>
    <col min="2821" max="2821" width="17.42578125" customWidth="1"/>
    <col min="2822" max="2822" width="16.5703125" customWidth="1"/>
    <col min="2823" max="2823" width="22.7109375" customWidth="1"/>
    <col min="2824" max="2824" width="18.85546875" customWidth="1"/>
    <col min="2825" max="2825" width="20.7109375" customWidth="1"/>
    <col min="2826" max="2826" width="16.85546875" customWidth="1"/>
    <col min="2827" max="2827" width="22.85546875" customWidth="1"/>
    <col min="2828" max="2828" width="22" customWidth="1"/>
    <col min="2829" max="2829" width="25.42578125" customWidth="1"/>
    <col min="2831" max="2831" width="13.7109375" bestFit="1" customWidth="1"/>
    <col min="3073" max="3073" width="3.7109375" customWidth="1"/>
    <col min="3074" max="3074" width="46.85546875" customWidth="1"/>
    <col min="3075" max="3075" width="24" customWidth="1"/>
    <col min="3076" max="3076" width="16.42578125" customWidth="1"/>
    <col min="3077" max="3077" width="17.42578125" customWidth="1"/>
    <col min="3078" max="3078" width="16.5703125" customWidth="1"/>
    <col min="3079" max="3079" width="22.7109375" customWidth="1"/>
    <col min="3080" max="3080" width="18.85546875" customWidth="1"/>
    <col min="3081" max="3081" width="20.7109375" customWidth="1"/>
    <col min="3082" max="3082" width="16.85546875" customWidth="1"/>
    <col min="3083" max="3083" width="22.85546875" customWidth="1"/>
    <col min="3084" max="3084" width="22" customWidth="1"/>
    <col min="3085" max="3085" width="25.42578125" customWidth="1"/>
    <col min="3087" max="3087" width="13.7109375" bestFit="1" customWidth="1"/>
    <col min="3329" max="3329" width="3.7109375" customWidth="1"/>
    <col min="3330" max="3330" width="46.85546875" customWidth="1"/>
    <col min="3331" max="3331" width="24" customWidth="1"/>
    <col min="3332" max="3332" width="16.42578125" customWidth="1"/>
    <col min="3333" max="3333" width="17.42578125" customWidth="1"/>
    <col min="3334" max="3334" width="16.5703125" customWidth="1"/>
    <col min="3335" max="3335" width="22.7109375" customWidth="1"/>
    <col min="3336" max="3336" width="18.85546875" customWidth="1"/>
    <col min="3337" max="3337" width="20.7109375" customWidth="1"/>
    <col min="3338" max="3338" width="16.85546875" customWidth="1"/>
    <col min="3339" max="3339" width="22.85546875" customWidth="1"/>
    <col min="3340" max="3340" width="22" customWidth="1"/>
    <col min="3341" max="3341" width="25.42578125" customWidth="1"/>
    <col min="3343" max="3343" width="13.7109375" bestFit="1" customWidth="1"/>
    <col min="3585" max="3585" width="3.7109375" customWidth="1"/>
    <col min="3586" max="3586" width="46.85546875" customWidth="1"/>
    <col min="3587" max="3587" width="24" customWidth="1"/>
    <col min="3588" max="3588" width="16.42578125" customWidth="1"/>
    <col min="3589" max="3589" width="17.42578125" customWidth="1"/>
    <col min="3590" max="3590" width="16.5703125" customWidth="1"/>
    <col min="3591" max="3591" width="22.7109375" customWidth="1"/>
    <col min="3592" max="3592" width="18.85546875" customWidth="1"/>
    <col min="3593" max="3593" width="20.7109375" customWidth="1"/>
    <col min="3594" max="3594" width="16.85546875" customWidth="1"/>
    <col min="3595" max="3595" width="22.85546875" customWidth="1"/>
    <col min="3596" max="3596" width="22" customWidth="1"/>
    <col min="3597" max="3597" width="25.42578125" customWidth="1"/>
    <col min="3599" max="3599" width="13.7109375" bestFit="1" customWidth="1"/>
    <col min="3841" max="3841" width="3.7109375" customWidth="1"/>
    <col min="3842" max="3842" width="46.85546875" customWidth="1"/>
    <col min="3843" max="3843" width="24" customWidth="1"/>
    <col min="3844" max="3844" width="16.42578125" customWidth="1"/>
    <col min="3845" max="3845" width="17.42578125" customWidth="1"/>
    <col min="3846" max="3846" width="16.5703125" customWidth="1"/>
    <col min="3847" max="3847" width="22.7109375" customWidth="1"/>
    <col min="3848" max="3848" width="18.85546875" customWidth="1"/>
    <col min="3849" max="3849" width="20.7109375" customWidth="1"/>
    <col min="3850" max="3850" width="16.85546875" customWidth="1"/>
    <col min="3851" max="3851" width="22.85546875" customWidth="1"/>
    <col min="3852" max="3852" width="22" customWidth="1"/>
    <col min="3853" max="3853" width="25.42578125" customWidth="1"/>
    <col min="3855" max="3855" width="13.7109375" bestFit="1" customWidth="1"/>
    <col min="4097" max="4097" width="3.7109375" customWidth="1"/>
    <col min="4098" max="4098" width="46.85546875" customWidth="1"/>
    <col min="4099" max="4099" width="24" customWidth="1"/>
    <col min="4100" max="4100" width="16.42578125" customWidth="1"/>
    <col min="4101" max="4101" width="17.42578125" customWidth="1"/>
    <col min="4102" max="4102" width="16.5703125" customWidth="1"/>
    <col min="4103" max="4103" width="22.7109375" customWidth="1"/>
    <col min="4104" max="4104" width="18.85546875" customWidth="1"/>
    <col min="4105" max="4105" width="20.7109375" customWidth="1"/>
    <col min="4106" max="4106" width="16.85546875" customWidth="1"/>
    <col min="4107" max="4107" width="22.85546875" customWidth="1"/>
    <col min="4108" max="4108" width="22" customWidth="1"/>
    <col min="4109" max="4109" width="25.42578125" customWidth="1"/>
    <col min="4111" max="4111" width="13.7109375" bestFit="1" customWidth="1"/>
    <col min="4353" max="4353" width="3.7109375" customWidth="1"/>
    <col min="4354" max="4354" width="46.85546875" customWidth="1"/>
    <col min="4355" max="4355" width="24" customWidth="1"/>
    <col min="4356" max="4356" width="16.42578125" customWidth="1"/>
    <col min="4357" max="4357" width="17.42578125" customWidth="1"/>
    <col min="4358" max="4358" width="16.5703125" customWidth="1"/>
    <col min="4359" max="4359" width="22.7109375" customWidth="1"/>
    <col min="4360" max="4360" width="18.85546875" customWidth="1"/>
    <col min="4361" max="4361" width="20.7109375" customWidth="1"/>
    <col min="4362" max="4362" width="16.85546875" customWidth="1"/>
    <col min="4363" max="4363" width="22.85546875" customWidth="1"/>
    <col min="4364" max="4364" width="22" customWidth="1"/>
    <col min="4365" max="4365" width="25.42578125" customWidth="1"/>
    <col min="4367" max="4367" width="13.7109375" bestFit="1" customWidth="1"/>
    <col min="4609" max="4609" width="3.7109375" customWidth="1"/>
    <col min="4610" max="4610" width="46.85546875" customWidth="1"/>
    <col min="4611" max="4611" width="24" customWidth="1"/>
    <col min="4612" max="4612" width="16.42578125" customWidth="1"/>
    <col min="4613" max="4613" width="17.42578125" customWidth="1"/>
    <col min="4614" max="4614" width="16.5703125" customWidth="1"/>
    <col min="4615" max="4615" width="22.7109375" customWidth="1"/>
    <col min="4616" max="4616" width="18.85546875" customWidth="1"/>
    <col min="4617" max="4617" width="20.7109375" customWidth="1"/>
    <col min="4618" max="4618" width="16.85546875" customWidth="1"/>
    <col min="4619" max="4619" width="22.85546875" customWidth="1"/>
    <col min="4620" max="4620" width="22" customWidth="1"/>
    <col min="4621" max="4621" width="25.42578125" customWidth="1"/>
    <col min="4623" max="4623" width="13.7109375" bestFit="1" customWidth="1"/>
    <col min="4865" max="4865" width="3.7109375" customWidth="1"/>
    <col min="4866" max="4866" width="46.85546875" customWidth="1"/>
    <col min="4867" max="4867" width="24" customWidth="1"/>
    <col min="4868" max="4868" width="16.42578125" customWidth="1"/>
    <col min="4869" max="4869" width="17.42578125" customWidth="1"/>
    <col min="4870" max="4870" width="16.5703125" customWidth="1"/>
    <col min="4871" max="4871" width="22.7109375" customWidth="1"/>
    <col min="4872" max="4872" width="18.85546875" customWidth="1"/>
    <col min="4873" max="4873" width="20.7109375" customWidth="1"/>
    <col min="4874" max="4874" width="16.85546875" customWidth="1"/>
    <col min="4875" max="4875" width="22.85546875" customWidth="1"/>
    <col min="4876" max="4876" width="22" customWidth="1"/>
    <col min="4877" max="4877" width="25.42578125" customWidth="1"/>
    <col min="4879" max="4879" width="13.7109375" bestFit="1" customWidth="1"/>
    <col min="5121" max="5121" width="3.7109375" customWidth="1"/>
    <col min="5122" max="5122" width="46.85546875" customWidth="1"/>
    <col min="5123" max="5123" width="24" customWidth="1"/>
    <col min="5124" max="5124" width="16.42578125" customWidth="1"/>
    <col min="5125" max="5125" width="17.42578125" customWidth="1"/>
    <col min="5126" max="5126" width="16.5703125" customWidth="1"/>
    <col min="5127" max="5127" width="22.7109375" customWidth="1"/>
    <col min="5128" max="5128" width="18.85546875" customWidth="1"/>
    <col min="5129" max="5129" width="20.7109375" customWidth="1"/>
    <col min="5130" max="5130" width="16.85546875" customWidth="1"/>
    <col min="5131" max="5131" width="22.85546875" customWidth="1"/>
    <col min="5132" max="5132" width="22" customWidth="1"/>
    <col min="5133" max="5133" width="25.42578125" customWidth="1"/>
    <col min="5135" max="5135" width="13.7109375" bestFit="1" customWidth="1"/>
    <col min="5377" max="5377" width="3.7109375" customWidth="1"/>
    <col min="5378" max="5378" width="46.85546875" customWidth="1"/>
    <col min="5379" max="5379" width="24" customWidth="1"/>
    <col min="5380" max="5380" width="16.42578125" customWidth="1"/>
    <col min="5381" max="5381" width="17.42578125" customWidth="1"/>
    <col min="5382" max="5382" width="16.5703125" customWidth="1"/>
    <col min="5383" max="5383" width="22.7109375" customWidth="1"/>
    <col min="5384" max="5384" width="18.85546875" customWidth="1"/>
    <col min="5385" max="5385" width="20.7109375" customWidth="1"/>
    <col min="5386" max="5386" width="16.85546875" customWidth="1"/>
    <col min="5387" max="5387" width="22.85546875" customWidth="1"/>
    <col min="5388" max="5388" width="22" customWidth="1"/>
    <col min="5389" max="5389" width="25.42578125" customWidth="1"/>
    <col min="5391" max="5391" width="13.7109375" bestFit="1" customWidth="1"/>
    <col min="5633" max="5633" width="3.7109375" customWidth="1"/>
    <col min="5634" max="5634" width="46.85546875" customWidth="1"/>
    <col min="5635" max="5635" width="24" customWidth="1"/>
    <col min="5636" max="5636" width="16.42578125" customWidth="1"/>
    <col min="5637" max="5637" width="17.42578125" customWidth="1"/>
    <col min="5638" max="5638" width="16.5703125" customWidth="1"/>
    <col min="5639" max="5639" width="22.7109375" customWidth="1"/>
    <col min="5640" max="5640" width="18.85546875" customWidth="1"/>
    <col min="5641" max="5641" width="20.7109375" customWidth="1"/>
    <col min="5642" max="5642" width="16.85546875" customWidth="1"/>
    <col min="5643" max="5643" width="22.85546875" customWidth="1"/>
    <col min="5644" max="5644" width="22" customWidth="1"/>
    <col min="5645" max="5645" width="25.42578125" customWidth="1"/>
    <col min="5647" max="5647" width="13.7109375" bestFit="1" customWidth="1"/>
    <col min="5889" max="5889" width="3.7109375" customWidth="1"/>
    <col min="5890" max="5890" width="46.85546875" customWidth="1"/>
    <col min="5891" max="5891" width="24" customWidth="1"/>
    <col min="5892" max="5892" width="16.42578125" customWidth="1"/>
    <col min="5893" max="5893" width="17.42578125" customWidth="1"/>
    <col min="5894" max="5894" width="16.5703125" customWidth="1"/>
    <col min="5895" max="5895" width="22.7109375" customWidth="1"/>
    <col min="5896" max="5896" width="18.85546875" customWidth="1"/>
    <col min="5897" max="5897" width="20.7109375" customWidth="1"/>
    <col min="5898" max="5898" width="16.85546875" customWidth="1"/>
    <col min="5899" max="5899" width="22.85546875" customWidth="1"/>
    <col min="5900" max="5900" width="22" customWidth="1"/>
    <col min="5901" max="5901" width="25.42578125" customWidth="1"/>
    <col min="5903" max="5903" width="13.7109375" bestFit="1" customWidth="1"/>
    <col min="6145" max="6145" width="3.7109375" customWidth="1"/>
    <col min="6146" max="6146" width="46.85546875" customWidth="1"/>
    <col min="6147" max="6147" width="24" customWidth="1"/>
    <col min="6148" max="6148" width="16.42578125" customWidth="1"/>
    <col min="6149" max="6149" width="17.42578125" customWidth="1"/>
    <col min="6150" max="6150" width="16.5703125" customWidth="1"/>
    <col min="6151" max="6151" width="22.7109375" customWidth="1"/>
    <col min="6152" max="6152" width="18.85546875" customWidth="1"/>
    <col min="6153" max="6153" width="20.7109375" customWidth="1"/>
    <col min="6154" max="6154" width="16.85546875" customWidth="1"/>
    <col min="6155" max="6155" width="22.85546875" customWidth="1"/>
    <col min="6156" max="6156" width="22" customWidth="1"/>
    <col min="6157" max="6157" width="25.42578125" customWidth="1"/>
    <col min="6159" max="6159" width="13.7109375" bestFit="1" customWidth="1"/>
    <col min="6401" max="6401" width="3.7109375" customWidth="1"/>
    <col min="6402" max="6402" width="46.85546875" customWidth="1"/>
    <col min="6403" max="6403" width="24" customWidth="1"/>
    <col min="6404" max="6404" width="16.42578125" customWidth="1"/>
    <col min="6405" max="6405" width="17.42578125" customWidth="1"/>
    <col min="6406" max="6406" width="16.5703125" customWidth="1"/>
    <col min="6407" max="6407" width="22.7109375" customWidth="1"/>
    <col min="6408" max="6408" width="18.85546875" customWidth="1"/>
    <col min="6409" max="6409" width="20.7109375" customWidth="1"/>
    <col min="6410" max="6410" width="16.85546875" customWidth="1"/>
    <col min="6411" max="6411" width="22.85546875" customWidth="1"/>
    <col min="6412" max="6412" width="22" customWidth="1"/>
    <col min="6413" max="6413" width="25.42578125" customWidth="1"/>
    <col min="6415" max="6415" width="13.7109375" bestFit="1" customWidth="1"/>
    <col min="6657" max="6657" width="3.7109375" customWidth="1"/>
    <col min="6658" max="6658" width="46.85546875" customWidth="1"/>
    <col min="6659" max="6659" width="24" customWidth="1"/>
    <col min="6660" max="6660" width="16.42578125" customWidth="1"/>
    <col min="6661" max="6661" width="17.42578125" customWidth="1"/>
    <col min="6662" max="6662" width="16.5703125" customWidth="1"/>
    <col min="6663" max="6663" width="22.7109375" customWidth="1"/>
    <col min="6664" max="6664" width="18.85546875" customWidth="1"/>
    <col min="6665" max="6665" width="20.7109375" customWidth="1"/>
    <col min="6666" max="6666" width="16.85546875" customWidth="1"/>
    <col min="6667" max="6667" width="22.85546875" customWidth="1"/>
    <col min="6668" max="6668" width="22" customWidth="1"/>
    <col min="6669" max="6669" width="25.42578125" customWidth="1"/>
    <col min="6671" max="6671" width="13.7109375" bestFit="1" customWidth="1"/>
    <col min="6913" max="6913" width="3.7109375" customWidth="1"/>
    <col min="6914" max="6914" width="46.85546875" customWidth="1"/>
    <col min="6915" max="6915" width="24" customWidth="1"/>
    <col min="6916" max="6916" width="16.42578125" customWidth="1"/>
    <col min="6917" max="6917" width="17.42578125" customWidth="1"/>
    <col min="6918" max="6918" width="16.5703125" customWidth="1"/>
    <col min="6919" max="6919" width="22.7109375" customWidth="1"/>
    <col min="6920" max="6920" width="18.85546875" customWidth="1"/>
    <col min="6921" max="6921" width="20.7109375" customWidth="1"/>
    <col min="6922" max="6922" width="16.85546875" customWidth="1"/>
    <col min="6923" max="6923" width="22.85546875" customWidth="1"/>
    <col min="6924" max="6924" width="22" customWidth="1"/>
    <col min="6925" max="6925" width="25.42578125" customWidth="1"/>
    <col min="6927" max="6927" width="13.7109375" bestFit="1" customWidth="1"/>
    <col min="7169" max="7169" width="3.7109375" customWidth="1"/>
    <col min="7170" max="7170" width="46.85546875" customWidth="1"/>
    <col min="7171" max="7171" width="24" customWidth="1"/>
    <col min="7172" max="7172" width="16.42578125" customWidth="1"/>
    <col min="7173" max="7173" width="17.42578125" customWidth="1"/>
    <col min="7174" max="7174" width="16.5703125" customWidth="1"/>
    <col min="7175" max="7175" width="22.7109375" customWidth="1"/>
    <col min="7176" max="7176" width="18.85546875" customWidth="1"/>
    <col min="7177" max="7177" width="20.7109375" customWidth="1"/>
    <col min="7178" max="7178" width="16.85546875" customWidth="1"/>
    <col min="7179" max="7179" width="22.85546875" customWidth="1"/>
    <col min="7180" max="7180" width="22" customWidth="1"/>
    <col min="7181" max="7181" width="25.42578125" customWidth="1"/>
    <col min="7183" max="7183" width="13.7109375" bestFit="1" customWidth="1"/>
    <col min="7425" max="7425" width="3.7109375" customWidth="1"/>
    <col min="7426" max="7426" width="46.85546875" customWidth="1"/>
    <col min="7427" max="7427" width="24" customWidth="1"/>
    <col min="7428" max="7428" width="16.42578125" customWidth="1"/>
    <col min="7429" max="7429" width="17.42578125" customWidth="1"/>
    <col min="7430" max="7430" width="16.5703125" customWidth="1"/>
    <col min="7431" max="7431" width="22.7109375" customWidth="1"/>
    <col min="7432" max="7432" width="18.85546875" customWidth="1"/>
    <col min="7433" max="7433" width="20.7109375" customWidth="1"/>
    <col min="7434" max="7434" width="16.85546875" customWidth="1"/>
    <col min="7435" max="7435" width="22.85546875" customWidth="1"/>
    <col min="7436" max="7436" width="22" customWidth="1"/>
    <col min="7437" max="7437" width="25.42578125" customWidth="1"/>
    <col min="7439" max="7439" width="13.7109375" bestFit="1" customWidth="1"/>
    <col min="7681" max="7681" width="3.7109375" customWidth="1"/>
    <col min="7682" max="7682" width="46.85546875" customWidth="1"/>
    <col min="7683" max="7683" width="24" customWidth="1"/>
    <col min="7684" max="7684" width="16.42578125" customWidth="1"/>
    <col min="7685" max="7685" width="17.42578125" customWidth="1"/>
    <col min="7686" max="7686" width="16.5703125" customWidth="1"/>
    <col min="7687" max="7687" width="22.7109375" customWidth="1"/>
    <col min="7688" max="7688" width="18.85546875" customWidth="1"/>
    <col min="7689" max="7689" width="20.7109375" customWidth="1"/>
    <col min="7690" max="7690" width="16.85546875" customWidth="1"/>
    <col min="7691" max="7691" width="22.85546875" customWidth="1"/>
    <col min="7692" max="7692" width="22" customWidth="1"/>
    <col min="7693" max="7693" width="25.42578125" customWidth="1"/>
    <col min="7695" max="7695" width="13.7109375" bestFit="1" customWidth="1"/>
    <col min="7937" max="7937" width="3.7109375" customWidth="1"/>
    <col min="7938" max="7938" width="46.85546875" customWidth="1"/>
    <col min="7939" max="7939" width="24" customWidth="1"/>
    <col min="7940" max="7940" width="16.42578125" customWidth="1"/>
    <col min="7941" max="7941" width="17.42578125" customWidth="1"/>
    <col min="7942" max="7942" width="16.5703125" customWidth="1"/>
    <col min="7943" max="7943" width="22.7109375" customWidth="1"/>
    <col min="7944" max="7944" width="18.85546875" customWidth="1"/>
    <col min="7945" max="7945" width="20.7109375" customWidth="1"/>
    <col min="7946" max="7946" width="16.85546875" customWidth="1"/>
    <col min="7947" max="7947" width="22.85546875" customWidth="1"/>
    <col min="7948" max="7948" width="22" customWidth="1"/>
    <col min="7949" max="7949" width="25.42578125" customWidth="1"/>
    <col min="7951" max="7951" width="13.7109375" bestFit="1" customWidth="1"/>
    <col min="8193" max="8193" width="3.7109375" customWidth="1"/>
    <col min="8194" max="8194" width="46.85546875" customWidth="1"/>
    <col min="8195" max="8195" width="24" customWidth="1"/>
    <col min="8196" max="8196" width="16.42578125" customWidth="1"/>
    <col min="8197" max="8197" width="17.42578125" customWidth="1"/>
    <col min="8198" max="8198" width="16.5703125" customWidth="1"/>
    <col min="8199" max="8199" width="22.7109375" customWidth="1"/>
    <col min="8200" max="8200" width="18.85546875" customWidth="1"/>
    <col min="8201" max="8201" width="20.7109375" customWidth="1"/>
    <col min="8202" max="8202" width="16.85546875" customWidth="1"/>
    <col min="8203" max="8203" width="22.85546875" customWidth="1"/>
    <col min="8204" max="8204" width="22" customWidth="1"/>
    <col min="8205" max="8205" width="25.42578125" customWidth="1"/>
    <col min="8207" max="8207" width="13.7109375" bestFit="1" customWidth="1"/>
    <col min="8449" max="8449" width="3.7109375" customWidth="1"/>
    <col min="8450" max="8450" width="46.85546875" customWidth="1"/>
    <col min="8451" max="8451" width="24" customWidth="1"/>
    <col min="8452" max="8452" width="16.42578125" customWidth="1"/>
    <col min="8453" max="8453" width="17.42578125" customWidth="1"/>
    <col min="8454" max="8454" width="16.5703125" customWidth="1"/>
    <col min="8455" max="8455" width="22.7109375" customWidth="1"/>
    <col min="8456" max="8456" width="18.85546875" customWidth="1"/>
    <col min="8457" max="8457" width="20.7109375" customWidth="1"/>
    <col min="8458" max="8458" width="16.85546875" customWidth="1"/>
    <col min="8459" max="8459" width="22.85546875" customWidth="1"/>
    <col min="8460" max="8460" width="22" customWidth="1"/>
    <col min="8461" max="8461" width="25.42578125" customWidth="1"/>
    <col min="8463" max="8463" width="13.7109375" bestFit="1" customWidth="1"/>
    <col min="8705" max="8705" width="3.7109375" customWidth="1"/>
    <col min="8706" max="8706" width="46.85546875" customWidth="1"/>
    <col min="8707" max="8707" width="24" customWidth="1"/>
    <col min="8708" max="8708" width="16.42578125" customWidth="1"/>
    <col min="8709" max="8709" width="17.42578125" customWidth="1"/>
    <col min="8710" max="8710" width="16.5703125" customWidth="1"/>
    <col min="8711" max="8711" width="22.7109375" customWidth="1"/>
    <col min="8712" max="8712" width="18.85546875" customWidth="1"/>
    <col min="8713" max="8713" width="20.7109375" customWidth="1"/>
    <col min="8714" max="8714" width="16.85546875" customWidth="1"/>
    <col min="8715" max="8715" width="22.85546875" customWidth="1"/>
    <col min="8716" max="8716" width="22" customWidth="1"/>
    <col min="8717" max="8717" width="25.42578125" customWidth="1"/>
    <col min="8719" max="8719" width="13.7109375" bestFit="1" customWidth="1"/>
    <col min="8961" max="8961" width="3.7109375" customWidth="1"/>
    <col min="8962" max="8962" width="46.85546875" customWidth="1"/>
    <col min="8963" max="8963" width="24" customWidth="1"/>
    <col min="8964" max="8964" width="16.42578125" customWidth="1"/>
    <col min="8965" max="8965" width="17.42578125" customWidth="1"/>
    <col min="8966" max="8966" width="16.5703125" customWidth="1"/>
    <col min="8967" max="8967" width="22.7109375" customWidth="1"/>
    <col min="8968" max="8968" width="18.85546875" customWidth="1"/>
    <col min="8969" max="8969" width="20.7109375" customWidth="1"/>
    <col min="8970" max="8970" width="16.85546875" customWidth="1"/>
    <col min="8971" max="8971" width="22.85546875" customWidth="1"/>
    <col min="8972" max="8972" width="22" customWidth="1"/>
    <col min="8973" max="8973" width="25.42578125" customWidth="1"/>
    <col min="8975" max="8975" width="13.7109375" bestFit="1" customWidth="1"/>
    <col min="9217" max="9217" width="3.7109375" customWidth="1"/>
    <col min="9218" max="9218" width="46.85546875" customWidth="1"/>
    <col min="9219" max="9219" width="24" customWidth="1"/>
    <col min="9220" max="9220" width="16.42578125" customWidth="1"/>
    <col min="9221" max="9221" width="17.42578125" customWidth="1"/>
    <col min="9222" max="9222" width="16.5703125" customWidth="1"/>
    <col min="9223" max="9223" width="22.7109375" customWidth="1"/>
    <col min="9224" max="9224" width="18.85546875" customWidth="1"/>
    <col min="9225" max="9225" width="20.7109375" customWidth="1"/>
    <col min="9226" max="9226" width="16.85546875" customWidth="1"/>
    <col min="9227" max="9227" width="22.85546875" customWidth="1"/>
    <col min="9228" max="9228" width="22" customWidth="1"/>
    <col min="9229" max="9229" width="25.42578125" customWidth="1"/>
    <col min="9231" max="9231" width="13.7109375" bestFit="1" customWidth="1"/>
    <col min="9473" max="9473" width="3.7109375" customWidth="1"/>
    <col min="9474" max="9474" width="46.85546875" customWidth="1"/>
    <col min="9475" max="9475" width="24" customWidth="1"/>
    <col min="9476" max="9476" width="16.42578125" customWidth="1"/>
    <col min="9477" max="9477" width="17.42578125" customWidth="1"/>
    <col min="9478" max="9478" width="16.5703125" customWidth="1"/>
    <col min="9479" max="9479" width="22.7109375" customWidth="1"/>
    <col min="9480" max="9480" width="18.85546875" customWidth="1"/>
    <col min="9481" max="9481" width="20.7109375" customWidth="1"/>
    <col min="9482" max="9482" width="16.85546875" customWidth="1"/>
    <col min="9483" max="9483" width="22.85546875" customWidth="1"/>
    <col min="9484" max="9484" width="22" customWidth="1"/>
    <col min="9485" max="9485" width="25.42578125" customWidth="1"/>
    <col min="9487" max="9487" width="13.7109375" bestFit="1" customWidth="1"/>
    <col min="9729" max="9729" width="3.7109375" customWidth="1"/>
    <col min="9730" max="9730" width="46.85546875" customWidth="1"/>
    <col min="9731" max="9731" width="24" customWidth="1"/>
    <col min="9732" max="9732" width="16.42578125" customWidth="1"/>
    <col min="9733" max="9733" width="17.42578125" customWidth="1"/>
    <col min="9734" max="9734" width="16.5703125" customWidth="1"/>
    <col min="9735" max="9735" width="22.7109375" customWidth="1"/>
    <col min="9736" max="9736" width="18.85546875" customWidth="1"/>
    <col min="9737" max="9737" width="20.7109375" customWidth="1"/>
    <col min="9738" max="9738" width="16.85546875" customWidth="1"/>
    <col min="9739" max="9739" width="22.85546875" customWidth="1"/>
    <col min="9740" max="9740" width="22" customWidth="1"/>
    <col min="9741" max="9741" width="25.42578125" customWidth="1"/>
    <col min="9743" max="9743" width="13.7109375" bestFit="1" customWidth="1"/>
    <col min="9985" max="9985" width="3.7109375" customWidth="1"/>
    <col min="9986" max="9986" width="46.85546875" customWidth="1"/>
    <col min="9987" max="9987" width="24" customWidth="1"/>
    <col min="9988" max="9988" width="16.42578125" customWidth="1"/>
    <col min="9989" max="9989" width="17.42578125" customWidth="1"/>
    <col min="9990" max="9990" width="16.5703125" customWidth="1"/>
    <col min="9991" max="9991" width="22.7109375" customWidth="1"/>
    <col min="9992" max="9992" width="18.85546875" customWidth="1"/>
    <col min="9993" max="9993" width="20.7109375" customWidth="1"/>
    <col min="9994" max="9994" width="16.85546875" customWidth="1"/>
    <col min="9995" max="9995" width="22.85546875" customWidth="1"/>
    <col min="9996" max="9996" width="22" customWidth="1"/>
    <col min="9997" max="9997" width="25.42578125" customWidth="1"/>
    <col min="9999" max="9999" width="13.7109375" bestFit="1" customWidth="1"/>
    <col min="10241" max="10241" width="3.7109375" customWidth="1"/>
    <col min="10242" max="10242" width="46.85546875" customWidth="1"/>
    <col min="10243" max="10243" width="24" customWidth="1"/>
    <col min="10244" max="10244" width="16.42578125" customWidth="1"/>
    <col min="10245" max="10245" width="17.42578125" customWidth="1"/>
    <col min="10246" max="10246" width="16.5703125" customWidth="1"/>
    <col min="10247" max="10247" width="22.7109375" customWidth="1"/>
    <col min="10248" max="10248" width="18.85546875" customWidth="1"/>
    <col min="10249" max="10249" width="20.7109375" customWidth="1"/>
    <col min="10250" max="10250" width="16.85546875" customWidth="1"/>
    <col min="10251" max="10251" width="22.85546875" customWidth="1"/>
    <col min="10252" max="10252" width="22" customWidth="1"/>
    <col min="10253" max="10253" width="25.42578125" customWidth="1"/>
    <col min="10255" max="10255" width="13.7109375" bestFit="1" customWidth="1"/>
    <col min="10497" max="10497" width="3.7109375" customWidth="1"/>
    <col min="10498" max="10498" width="46.85546875" customWidth="1"/>
    <col min="10499" max="10499" width="24" customWidth="1"/>
    <col min="10500" max="10500" width="16.42578125" customWidth="1"/>
    <col min="10501" max="10501" width="17.42578125" customWidth="1"/>
    <col min="10502" max="10502" width="16.5703125" customWidth="1"/>
    <col min="10503" max="10503" width="22.7109375" customWidth="1"/>
    <col min="10504" max="10504" width="18.85546875" customWidth="1"/>
    <col min="10505" max="10505" width="20.7109375" customWidth="1"/>
    <col min="10506" max="10506" width="16.85546875" customWidth="1"/>
    <col min="10507" max="10507" width="22.85546875" customWidth="1"/>
    <col min="10508" max="10508" width="22" customWidth="1"/>
    <col min="10509" max="10509" width="25.42578125" customWidth="1"/>
    <col min="10511" max="10511" width="13.7109375" bestFit="1" customWidth="1"/>
    <col min="10753" max="10753" width="3.7109375" customWidth="1"/>
    <col min="10754" max="10754" width="46.85546875" customWidth="1"/>
    <col min="10755" max="10755" width="24" customWidth="1"/>
    <col min="10756" max="10756" width="16.42578125" customWidth="1"/>
    <col min="10757" max="10757" width="17.42578125" customWidth="1"/>
    <col min="10758" max="10758" width="16.5703125" customWidth="1"/>
    <col min="10759" max="10759" width="22.7109375" customWidth="1"/>
    <col min="10760" max="10760" width="18.85546875" customWidth="1"/>
    <col min="10761" max="10761" width="20.7109375" customWidth="1"/>
    <col min="10762" max="10762" width="16.85546875" customWidth="1"/>
    <col min="10763" max="10763" width="22.85546875" customWidth="1"/>
    <col min="10764" max="10764" width="22" customWidth="1"/>
    <col min="10765" max="10765" width="25.42578125" customWidth="1"/>
    <col min="10767" max="10767" width="13.7109375" bestFit="1" customWidth="1"/>
    <col min="11009" max="11009" width="3.7109375" customWidth="1"/>
    <col min="11010" max="11010" width="46.85546875" customWidth="1"/>
    <col min="11011" max="11011" width="24" customWidth="1"/>
    <col min="11012" max="11012" width="16.42578125" customWidth="1"/>
    <col min="11013" max="11013" width="17.42578125" customWidth="1"/>
    <col min="11014" max="11014" width="16.5703125" customWidth="1"/>
    <col min="11015" max="11015" width="22.7109375" customWidth="1"/>
    <col min="11016" max="11016" width="18.85546875" customWidth="1"/>
    <col min="11017" max="11017" width="20.7109375" customWidth="1"/>
    <col min="11018" max="11018" width="16.85546875" customWidth="1"/>
    <col min="11019" max="11019" width="22.85546875" customWidth="1"/>
    <col min="11020" max="11020" width="22" customWidth="1"/>
    <col min="11021" max="11021" width="25.42578125" customWidth="1"/>
    <col min="11023" max="11023" width="13.7109375" bestFit="1" customWidth="1"/>
    <col min="11265" max="11265" width="3.7109375" customWidth="1"/>
    <col min="11266" max="11266" width="46.85546875" customWidth="1"/>
    <col min="11267" max="11267" width="24" customWidth="1"/>
    <col min="11268" max="11268" width="16.42578125" customWidth="1"/>
    <col min="11269" max="11269" width="17.42578125" customWidth="1"/>
    <col min="11270" max="11270" width="16.5703125" customWidth="1"/>
    <col min="11271" max="11271" width="22.7109375" customWidth="1"/>
    <col min="11272" max="11272" width="18.85546875" customWidth="1"/>
    <col min="11273" max="11273" width="20.7109375" customWidth="1"/>
    <col min="11274" max="11274" width="16.85546875" customWidth="1"/>
    <col min="11275" max="11275" width="22.85546875" customWidth="1"/>
    <col min="11276" max="11276" width="22" customWidth="1"/>
    <col min="11277" max="11277" width="25.42578125" customWidth="1"/>
    <col min="11279" max="11279" width="13.7109375" bestFit="1" customWidth="1"/>
    <col min="11521" max="11521" width="3.7109375" customWidth="1"/>
    <col min="11522" max="11522" width="46.85546875" customWidth="1"/>
    <col min="11523" max="11523" width="24" customWidth="1"/>
    <col min="11524" max="11524" width="16.42578125" customWidth="1"/>
    <col min="11525" max="11525" width="17.42578125" customWidth="1"/>
    <col min="11526" max="11526" width="16.5703125" customWidth="1"/>
    <col min="11527" max="11527" width="22.7109375" customWidth="1"/>
    <col min="11528" max="11528" width="18.85546875" customWidth="1"/>
    <col min="11529" max="11529" width="20.7109375" customWidth="1"/>
    <col min="11530" max="11530" width="16.85546875" customWidth="1"/>
    <col min="11531" max="11531" width="22.85546875" customWidth="1"/>
    <col min="11532" max="11532" width="22" customWidth="1"/>
    <col min="11533" max="11533" width="25.42578125" customWidth="1"/>
    <col min="11535" max="11535" width="13.7109375" bestFit="1" customWidth="1"/>
    <col min="11777" max="11777" width="3.7109375" customWidth="1"/>
    <col min="11778" max="11778" width="46.85546875" customWidth="1"/>
    <col min="11779" max="11779" width="24" customWidth="1"/>
    <col min="11780" max="11780" width="16.42578125" customWidth="1"/>
    <col min="11781" max="11781" width="17.42578125" customWidth="1"/>
    <col min="11782" max="11782" width="16.5703125" customWidth="1"/>
    <col min="11783" max="11783" width="22.7109375" customWidth="1"/>
    <col min="11784" max="11784" width="18.85546875" customWidth="1"/>
    <col min="11785" max="11785" width="20.7109375" customWidth="1"/>
    <col min="11786" max="11786" width="16.85546875" customWidth="1"/>
    <col min="11787" max="11787" width="22.85546875" customWidth="1"/>
    <col min="11788" max="11788" width="22" customWidth="1"/>
    <col min="11789" max="11789" width="25.42578125" customWidth="1"/>
    <col min="11791" max="11791" width="13.7109375" bestFit="1" customWidth="1"/>
    <col min="12033" max="12033" width="3.7109375" customWidth="1"/>
    <col min="12034" max="12034" width="46.85546875" customWidth="1"/>
    <col min="12035" max="12035" width="24" customWidth="1"/>
    <col min="12036" max="12036" width="16.42578125" customWidth="1"/>
    <col min="12037" max="12037" width="17.42578125" customWidth="1"/>
    <col min="12038" max="12038" width="16.5703125" customWidth="1"/>
    <col min="12039" max="12039" width="22.7109375" customWidth="1"/>
    <col min="12040" max="12040" width="18.85546875" customWidth="1"/>
    <col min="12041" max="12041" width="20.7109375" customWidth="1"/>
    <col min="12042" max="12042" width="16.85546875" customWidth="1"/>
    <col min="12043" max="12043" width="22.85546875" customWidth="1"/>
    <col min="12044" max="12044" width="22" customWidth="1"/>
    <col min="12045" max="12045" width="25.42578125" customWidth="1"/>
    <col min="12047" max="12047" width="13.7109375" bestFit="1" customWidth="1"/>
    <col min="12289" max="12289" width="3.7109375" customWidth="1"/>
    <col min="12290" max="12290" width="46.85546875" customWidth="1"/>
    <col min="12291" max="12291" width="24" customWidth="1"/>
    <col min="12292" max="12292" width="16.42578125" customWidth="1"/>
    <col min="12293" max="12293" width="17.42578125" customWidth="1"/>
    <col min="12294" max="12294" width="16.5703125" customWidth="1"/>
    <col min="12295" max="12295" width="22.7109375" customWidth="1"/>
    <col min="12296" max="12296" width="18.85546875" customWidth="1"/>
    <col min="12297" max="12297" width="20.7109375" customWidth="1"/>
    <col min="12298" max="12298" width="16.85546875" customWidth="1"/>
    <col min="12299" max="12299" width="22.85546875" customWidth="1"/>
    <col min="12300" max="12300" width="22" customWidth="1"/>
    <col min="12301" max="12301" width="25.42578125" customWidth="1"/>
    <col min="12303" max="12303" width="13.7109375" bestFit="1" customWidth="1"/>
    <col min="12545" max="12545" width="3.7109375" customWidth="1"/>
    <col min="12546" max="12546" width="46.85546875" customWidth="1"/>
    <col min="12547" max="12547" width="24" customWidth="1"/>
    <col min="12548" max="12548" width="16.42578125" customWidth="1"/>
    <col min="12549" max="12549" width="17.42578125" customWidth="1"/>
    <col min="12550" max="12550" width="16.5703125" customWidth="1"/>
    <col min="12551" max="12551" width="22.7109375" customWidth="1"/>
    <col min="12552" max="12552" width="18.85546875" customWidth="1"/>
    <col min="12553" max="12553" width="20.7109375" customWidth="1"/>
    <col min="12554" max="12554" width="16.85546875" customWidth="1"/>
    <col min="12555" max="12555" width="22.85546875" customWidth="1"/>
    <col min="12556" max="12556" width="22" customWidth="1"/>
    <col min="12557" max="12557" width="25.42578125" customWidth="1"/>
    <col min="12559" max="12559" width="13.7109375" bestFit="1" customWidth="1"/>
    <col min="12801" max="12801" width="3.7109375" customWidth="1"/>
    <col min="12802" max="12802" width="46.85546875" customWidth="1"/>
    <col min="12803" max="12803" width="24" customWidth="1"/>
    <col min="12804" max="12804" width="16.42578125" customWidth="1"/>
    <col min="12805" max="12805" width="17.42578125" customWidth="1"/>
    <col min="12806" max="12806" width="16.5703125" customWidth="1"/>
    <col min="12807" max="12807" width="22.7109375" customWidth="1"/>
    <col min="12808" max="12808" width="18.85546875" customWidth="1"/>
    <col min="12809" max="12809" width="20.7109375" customWidth="1"/>
    <col min="12810" max="12810" width="16.85546875" customWidth="1"/>
    <col min="12811" max="12811" width="22.85546875" customWidth="1"/>
    <col min="12812" max="12812" width="22" customWidth="1"/>
    <col min="12813" max="12813" width="25.42578125" customWidth="1"/>
    <col min="12815" max="12815" width="13.7109375" bestFit="1" customWidth="1"/>
    <col min="13057" max="13057" width="3.7109375" customWidth="1"/>
    <col min="13058" max="13058" width="46.85546875" customWidth="1"/>
    <col min="13059" max="13059" width="24" customWidth="1"/>
    <col min="13060" max="13060" width="16.42578125" customWidth="1"/>
    <col min="13061" max="13061" width="17.42578125" customWidth="1"/>
    <col min="13062" max="13062" width="16.5703125" customWidth="1"/>
    <col min="13063" max="13063" width="22.7109375" customWidth="1"/>
    <col min="13064" max="13064" width="18.85546875" customWidth="1"/>
    <col min="13065" max="13065" width="20.7109375" customWidth="1"/>
    <col min="13066" max="13066" width="16.85546875" customWidth="1"/>
    <col min="13067" max="13067" width="22.85546875" customWidth="1"/>
    <col min="13068" max="13068" width="22" customWidth="1"/>
    <col min="13069" max="13069" width="25.42578125" customWidth="1"/>
    <col min="13071" max="13071" width="13.7109375" bestFit="1" customWidth="1"/>
    <col min="13313" max="13313" width="3.7109375" customWidth="1"/>
    <col min="13314" max="13314" width="46.85546875" customWidth="1"/>
    <col min="13315" max="13315" width="24" customWidth="1"/>
    <col min="13316" max="13316" width="16.42578125" customWidth="1"/>
    <col min="13317" max="13317" width="17.42578125" customWidth="1"/>
    <col min="13318" max="13318" width="16.5703125" customWidth="1"/>
    <col min="13319" max="13319" width="22.7109375" customWidth="1"/>
    <col min="13320" max="13320" width="18.85546875" customWidth="1"/>
    <col min="13321" max="13321" width="20.7109375" customWidth="1"/>
    <col min="13322" max="13322" width="16.85546875" customWidth="1"/>
    <col min="13323" max="13323" width="22.85546875" customWidth="1"/>
    <col min="13324" max="13324" width="22" customWidth="1"/>
    <col min="13325" max="13325" width="25.42578125" customWidth="1"/>
    <col min="13327" max="13327" width="13.7109375" bestFit="1" customWidth="1"/>
    <col min="13569" max="13569" width="3.7109375" customWidth="1"/>
    <col min="13570" max="13570" width="46.85546875" customWidth="1"/>
    <col min="13571" max="13571" width="24" customWidth="1"/>
    <col min="13572" max="13572" width="16.42578125" customWidth="1"/>
    <col min="13573" max="13573" width="17.42578125" customWidth="1"/>
    <col min="13574" max="13574" width="16.5703125" customWidth="1"/>
    <col min="13575" max="13575" width="22.7109375" customWidth="1"/>
    <col min="13576" max="13576" width="18.85546875" customWidth="1"/>
    <col min="13577" max="13577" width="20.7109375" customWidth="1"/>
    <col min="13578" max="13578" width="16.85546875" customWidth="1"/>
    <col min="13579" max="13579" width="22.85546875" customWidth="1"/>
    <col min="13580" max="13580" width="22" customWidth="1"/>
    <col min="13581" max="13581" width="25.42578125" customWidth="1"/>
    <col min="13583" max="13583" width="13.7109375" bestFit="1" customWidth="1"/>
    <col min="13825" max="13825" width="3.7109375" customWidth="1"/>
    <col min="13826" max="13826" width="46.85546875" customWidth="1"/>
    <col min="13827" max="13827" width="24" customWidth="1"/>
    <col min="13828" max="13828" width="16.42578125" customWidth="1"/>
    <col min="13829" max="13829" width="17.42578125" customWidth="1"/>
    <col min="13830" max="13830" width="16.5703125" customWidth="1"/>
    <col min="13831" max="13831" width="22.7109375" customWidth="1"/>
    <col min="13832" max="13832" width="18.85546875" customWidth="1"/>
    <col min="13833" max="13833" width="20.7109375" customWidth="1"/>
    <col min="13834" max="13834" width="16.85546875" customWidth="1"/>
    <col min="13835" max="13835" width="22.85546875" customWidth="1"/>
    <col min="13836" max="13836" width="22" customWidth="1"/>
    <col min="13837" max="13837" width="25.42578125" customWidth="1"/>
    <col min="13839" max="13839" width="13.7109375" bestFit="1" customWidth="1"/>
    <col min="14081" max="14081" width="3.7109375" customWidth="1"/>
    <col min="14082" max="14082" width="46.85546875" customWidth="1"/>
    <col min="14083" max="14083" width="24" customWidth="1"/>
    <col min="14084" max="14084" width="16.42578125" customWidth="1"/>
    <col min="14085" max="14085" width="17.42578125" customWidth="1"/>
    <col min="14086" max="14086" width="16.5703125" customWidth="1"/>
    <col min="14087" max="14087" width="22.7109375" customWidth="1"/>
    <col min="14088" max="14088" width="18.85546875" customWidth="1"/>
    <col min="14089" max="14089" width="20.7109375" customWidth="1"/>
    <col min="14090" max="14090" width="16.85546875" customWidth="1"/>
    <col min="14091" max="14091" width="22.85546875" customWidth="1"/>
    <col min="14092" max="14092" width="22" customWidth="1"/>
    <col min="14093" max="14093" width="25.42578125" customWidth="1"/>
    <col min="14095" max="14095" width="13.7109375" bestFit="1" customWidth="1"/>
    <col min="14337" max="14337" width="3.7109375" customWidth="1"/>
    <col min="14338" max="14338" width="46.85546875" customWidth="1"/>
    <col min="14339" max="14339" width="24" customWidth="1"/>
    <col min="14340" max="14340" width="16.42578125" customWidth="1"/>
    <col min="14341" max="14341" width="17.42578125" customWidth="1"/>
    <col min="14342" max="14342" width="16.5703125" customWidth="1"/>
    <col min="14343" max="14343" width="22.7109375" customWidth="1"/>
    <col min="14344" max="14344" width="18.85546875" customWidth="1"/>
    <col min="14345" max="14345" width="20.7109375" customWidth="1"/>
    <col min="14346" max="14346" width="16.85546875" customWidth="1"/>
    <col min="14347" max="14347" width="22.85546875" customWidth="1"/>
    <col min="14348" max="14348" width="22" customWidth="1"/>
    <col min="14349" max="14349" width="25.42578125" customWidth="1"/>
    <col min="14351" max="14351" width="13.7109375" bestFit="1" customWidth="1"/>
    <col min="14593" max="14593" width="3.7109375" customWidth="1"/>
    <col min="14594" max="14594" width="46.85546875" customWidth="1"/>
    <col min="14595" max="14595" width="24" customWidth="1"/>
    <col min="14596" max="14596" width="16.42578125" customWidth="1"/>
    <col min="14597" max="14597" width="17.42578125" customWidth="1"/>
    <col min="14598" max="14598" width="16.5703125" customWidth="1"/>
    <col min="14599" max="14599" width="22.7109375" customWidth="1"/>
    <col min="14600" max="14600" width="18.85546875" customWidth="1"/>
    <col min="14601" max="14601" width="20.7109375" customWidth="1"/>
    <col min="14602" max="14602" width="16.85546875" customWidth="1"/>
    <col min="14603" max="14603" width="22.85546875" customWidth="1"/>
    <col min="14604" max="14604" width="22" customWidth="1"/>
    <col min="14605" max="14605" width="25.42578125" customWidth="1"/>
    <col min="14607" max="14607" width="13.7109375" bestFit="1" customWidth="1"/>
    <col min="14849" max="14849" width="3.7109375" customWidth="1"/>
    <col min="14850" max="14850" width="46.85546875" customWidth="1"/>
    <col min="14851" max="14851" width="24" customWidth="1"/>
    <col min="14852" max="14852" width="16.42578125" customWidth="1"/>
    <col min="14853" max="14853" width="17.42578125" customWidth="1"/>
    <col min="14854" max="14854" width="16.5703125" customWidth="1"/>
    <col min="14855" max="14855" width="22.7109375" customWidth="1"/>
    <col min="14856" max="14856" width="18.85546875" customWidth="1"/>
    <col min="14857" max="14857" width="20.7109375" customWidth="1"/>
    <col min="14858" max="14858" width="16.85546875" customWidth="1"/>
    <col min="14859" max="14859" width="22.85546875" customWidth="1"/>
    <col min="14860" max="14860" width="22" customWidth="1"/>
    <col min="14861" max="14861" width="25.42578125" customWidth="1"/>
    <col min="14863" max="14863" width="13.7109375" bestFit="1" customWidth="1"/>
    <col min="15105" max="15105" width="3.7109375" customWidth="1"/>
    <col min="15106" max="15106" width="46.85546875" customWidth="1"/>
    <col min="15107" max="15107" width="24" customWidth="1"/>
    <col min="15108" max="15108" width="16.42578125" customWidth="1"/>
    <col min="15109" max="15109" width="17.42578125" customWidth="1"/>
    <col min="15110" max="15110" width="16.5703125" customWidth="1"/>
    <col min="15111" max="15111" width="22.7109375" customWidth="1"/>
    <col min="15112" max="15112" width="18.85546875" customWidth="1"/>
    <col min="15113" max="15113" width="20.7109375" customWidth="1"/>
    <col min="15114" max="15114" width="16.85546875" customWidth="1"/>
    <col min="15115" max="15115" width="22.85546875" customWidth="1"/>
    <col min="15116" max="15116" width="22" customWidth="1"/>
    <col min="15117" max="15117" width="25.42578125" customWidth="1"/>
    <col min="15119" max="15119" width="13.7109375" bestFit="1" customWidth="1"/>
    <col min="15361" max="15361" width="3.7109375" customWidth="1"/>
    <col min="15362" max="15362" width="46.85546875" customWidth="1"/>
    <col min="15363" max="15363" width="24" customWidth="1"/>
    <col min="15364" max="15364" width="16.42578125" customWidth="1"/>
    <col min="15365" max="15365" width="17.42578125" customWidth="1"/>
    <col min="15366" max="15366" width="16.5703125" customWidth="1"/>
    <col min="15367" max="15367" width="22.7109375" customWidth="1"/>
    <col min="15368" max="15368" width="18.85546875" customWidth="1"/>
    <col min="15369" max="15369" width="20.7109375" customWidth="1"/>
    <col min="15370" max="15370" width="16.85546875" customWidth="1"/>
    <col min="15371" max="15371" width="22.85546875" customWidth="1"/>
    <col min="15372" max="15372" width="22" customWidth="1"/>
    <col min="15373" max="15373" width="25.42578125" customWidth="1"/>
    <col min="15375" max="15375" width="13.7109375" bestFit="1" customWidth="1"/>
    <col min="15617" max="15617" width="3.7109375" customWidth="1"/>
    <col min="15618" max="15618" width="46.85546875" customWidth="1"/>
    <col min="15619" max="15619" width="24" customWidth="1"/>
    <col min="15620" max="15620" width="16.42578125" customWidth="1"/>
    <col min="15621" max="15621" width="17.42578125" customWidth="1"/>
    <col min="15622" max="15622" width="16.5703125" customWidth="1"/>
    <col min="15623" max="15623" width="22.7109375" customWidth="1"/>
    <col min="15624" max="15624" width="18.85546875" customWidth="1"/>
    <col min="15625" max="15625" width="20.7109375" customWidth="1"/>
    <col min="15626" max="15626" width="16.85546875" customWidth="1"/>
    <col min="15627" max="15627" width="22.85546875" customWidth="1"/>
    <col min="15628" max="15628" width="22" customWidth="1"/>
    <col min="15629" max="15629" width="25.42578125" customWidth="1"/>
    <col min="15631" max="15631" width="13.7109375" bestFit="1" customWidth="1"/>
    <col min="15873" max="15873" width="3.7109375" customWidth="1"/>
    <col min="15874" max="15874" width="46.85546875" customWidth="1"/>
    <col min="15875" max="15875" width="24" customWidth="1"/>
    <col min="15876" max="15876" width="16.42578125" customWidth="1"/>
    <col min="15877" max="15877" width="17.42578125" customWidth="1"/>
    <col min="15878" max="15878" width="16.5703125" customWidth="1"/>
    <col min="15879" max="15879" width="22.7109375" customWidth="1"/>
    <col min="15880" max="15880" width="18.85546875" customWidth="1"/>
    <col min="15881" max="15881" width="20.7109375" customWidth="1"/>
    <col min="15882" max="15882" width="16.85546875" customWidth="1"/>
    <col min="15883" max="15883" width="22.85546875" customWidth="1"/>
    <col min="15884" max="15884" width="22" customWidth="1"/>
    <col min="15885" max="15885" width="25.42578125" customWidth="1"/>
    <col min="15887" max="15887" width="13.7109375" bestFit="1" customWidth="1"/>
    <col min="16129" max="16129" width="3.7109375" customWidth="1"/>
    <col min="16130" max="16130" width="46.85546875" customWidth="1"/>
    <col min="16131" max="16131" width="24" customWidth="1"/>
    <col min="16132" max="16132" width="16.42578125" customWidth="1"/>
    <col min="16133" max="16133" width="17.42578125" customWidth="1"/>
    <col min="16134" max="16134" width="16.5703125" customWidth="1"/>
    <col min="16135" max="16135" width="22.7109375" customWidth="1"/>
    <col min="16136" max="16136" width="18.85546875" customWidth="1"/>
    <col min="16137" max="16137" width="20.7109375" customWidth="1"/>
    <col min="16138" max="16138" width="16.85546875" customWidth="1"/>
    <col min="16139" max="16139" width="22.85546875" customWidth="1"/>
    <col min="16140" max="16140" width="22" customWidth="1"/>
    <col min="16141" max="16141" width="25.42578125" customWidth="1"/>
    <col min="16143" max="16143" width="13.7109375" bestFit="1" customWidth="1"/>
  </cols>
  <sheetData>
    <row r="1" spans="1:20" s="101" customFormat="1" x14ac:dyDescent="0.25"/>
    <row r="2" spans="1:20" s="101" customFormat="1" x14ac:dyDescent="0.25"/>
    <row r="3" spans="1:20" s="101" customFormat="1" x14ac:dyDescent="0.25"/>
    <row r="4" spans="1:20" s="101" customFormat="1" x14ac:dyDescent="0.25"/>
    <row r="5" spans="1:20" s="101" customFormat="1" x14ac:dyDescent="0.25"/>
    <row r="6" spans="1:20" s="99" customFormat="1" ht="20.25" x14ac:dyDescent="0.3">
      <c r="A6" s="176" t="s">
        <v>75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</row>
    <row r="7" spans="1:20" s="99" customFormat="1" ht="20.25" x14ac:dyDescent="0.3">
      <c r="A7" s="176" t="s">
        <v>76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20" s="99" customFormat="1" ht="20.25" x14ac:dyDescent="0.3">
      <c r="A8" s="176" t="s">
        <v>121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</row>
    <row r="9" spans="1:20" s="34" customFormat="1" ht="15.75" x14ac:dyDescent="0.25">
      <c r="A9" s="74"/>
      <c r="B9" s="178" t="s">
        <v>2</v>
      </c>
      <c r="C9" s="178"/>
      <c r="D9" s="178"/>
      <c r="E9" s="178"/>
      <c r="F9" s="178"/>
      <c r="G9" s="178"/>
      <c r="H9" s="178"/>
      <c r="I9" s="178"/>
      <c r="J9" s="178"/>
      <c r="K9" s="178"/>
      <c r="L9" s="75" t="s">
        <v>78</v>
      </c>
      <c r="M9" s="100"/>
      <c r="N9" s="111"/>
      <c r="O9" s="111"/>
      <c r="P9" s="111"/>
      <c r="Q9" s="111"/>
      <c r="R9" s="111"/>
      <c r="S9" s="111"/>
      <c r="T9" s="111"/>
    </row>
    <row r="10" spans="1:20" s="34" customFormat="1" ht="15.75" x14ac:dyDescent="0.25">
      <c r="A10" s="74"/>
      <c r="B10" s="75" t="s">
        <v>79</v>
      </c>
      <c r="C10" s="75" t="s">
        <v>80</v>
      </c>
      <c r="D10" s="75" t="s">
        <v>10</v>
      </c>
      <c r="E10" s="75" t="s">
        <v>11</v>
      </c>
      <c r="F10" s="75" t="s">
        <v>12</v>
      </c>
      <c r="G10" s="75" t="s">
        <v>13</v>
      </c>
      <c r="H10" s="75" t="s">
        <v>81</v>
      </c>
      <c r="I10" s="75" t="s">
        <v>15</v>
      </c>
      <c r="J10" s="75" t="s">
        <v>82</v>
      </c>
      <c r="K10" s="75" t="s">
        <v>83</v>
      </c>
      <c r="L10" s="75" t="s">
        <v>84</v>
      </c>
      <c r="M10" s="76" t="s">
        <v>4</v>
      </c>
      <c r="N10" s="111"/>
      <c r="O10" s="111"/>
      <c r="P10" s="111"/>
      <c r="Q10" s="111"/>
      <c r="R10" s="111"/>
      <c r="S10" s="111"/>
      <c r="T10" s="111"/>
    </row>
    <row r="11" spans="1:20" ht="15.75" x14ac:dyDescent="0.25">
      <c r="A11" s="58">
        <v>1</v>
      </c>
      <c r="B11" s="77" t="s">
        <v>18</v>
      </c>
      <c r="C11" s="78">
        <v>22574.659894</v>
      </c>
      <c r="D11" s="78">
        <v>0.29699999999999999</v>
      </c>
      <c r="E11" s="78">
        <v>0</v>
      </c>
      <c r="F11" s="78">
        <v>0</v>
      </c>
      <c r="G11" s="78">
        <v>488541.46095600002</v>
      </c>
      <c r="H11" s="78">
        <v>17952.201102999999</v>
      </c>
      <c r="I11" s="78">
        <v>520959.53883899999</v>
      </c>
      <c r="J11" s="78">
        <v>0</v>
      </c>
      <c r="K11" s="78">
        <v>0</v>
      </c>
      <c r="L11" s="78">
        <v>242636.23462599999</v>
      </c>
      <c r="M11" s="79">
        <v>1292664.3924180001</v>
      </c>
    </row>
    <row r="12" spans="1:20" ht="15.75" x14ac:dyDescent="0.25">
      <c r="A12" s="58">
        <v>2</v>
      </c>
      <c r="B12" s="77" t="s">
        <v>20</v>
      </c>
      <c r="C12" s="78">
        <v>404221.75164600002</v>
      </c>
      <c r="D12" s="78">
        <v>0.29399999999999998</v>
      </c>
      <c r="E12" s="78">
        <v>0</v>
      </c>
      <c r="F12" s="78">
        <v>0</v>
      </c>
      <c r="G12" s="78">
        <v>177410.240104</v>
      </c>
      <c r="H12" s="78">
        <v>12445.748143999999</v>
      </c>
      <c r="I12" s="78">
        <v>241601.16076500001</v>
      </c>
      <c r="J12" s="78">
        <v>0</v>
      </c>
      <c r="K12" s="78">
        <v>0</v>
      </c>
      <c r="L12" s="78">
        <v>0</v>
      </c>
      <c r="M12" s="79">
        <v>835679.19465900003</v>
      </c>
    </row>
    <row r="13" spans="1:20" ht="15.75" x14ac:dyDescent="0.25">
      <c r="A13" s="58">
        <v>3</v>
      </c>
      <c r="B13" s="77" t="s">
        <v>21</v>
      </c>
      <c r="C13" s="78">
        <v>13016.259540999999</v>
      </c>
      <c r="D13" s="78">
        <v>1.18</v>
      </c>
      <c r="E13" s="78">
        <v>0</v>
      </c>
      <c r="F13" s="78">
        <v>0</v>
      </c>
      <c r="G13" s="78">
        <v>525014.19160200004</v>
      </c>
      <c r="H13" s="78">
        <v>77670.982917999994</v>
      </c>
      <c r="I13" s="78">
        <v>485795.499969</v>
      </c>
      <c r="J13" s="78">
        <v>0</v>
      </c>
      <c r="K13" s="78">
        <v>7.3146209999999998</v>
      </c>
      <c r="L13" s="78">
        <v>67824.979244999995</v>
      </c>
      <c r="M13" s="79">
        <v>1169330.407896</v>
      </c>
    </row>
    <row r="14" spans="1:20" ht="15.75" x14ac:dyDescent="0.25">
      <c r="A14" s="58">
        <v>4</v>
      </c>
      <c r="B14" s="77" t="s">
        <v>22</v>
      </c>
      <c r="C14" s="78">
        <v>38814.332870999999</v>
      </c>
      <c r="D14" s="78">
        <v>0</v>
      </c>
      <c r="E14" s="78">
        <v>0</v>
      </c>
      <c r="F14" s="78">
        <v>0</v>
      </c>
      <c r="G14" s="78">
        <v>1175702.653592</v>
      </c>
      <c r="H14" s="78">
        <v>77336.382020999998</v>
      </c>
      <c r="I14" s="78">
        <v>558730.045255</v>
      </c>
      <c r="J14" s="78">
        <v>0</v>
      </c>
      <c r="K14" s="78">
        <v>0</v>
      </c>
      <c r="L14" s="78">
        <v>847755.39021700004</v>
      </c>
      <c r="M14" s="79">
        <v>2698338.8039560001</v>
      </c>
    </row>
    <row r="15" spans="1:20" ht="15.75" x14ac:dyDescent="0.25">
      <c r="A15" s="58">
        <v>5</v>
      </c>
      <c r="B15" s="77" t="s">
        <v>85</v>
      </c>
      <c r="C15" s="78">
        <v>7239.6067709999998</v>
      </c>
      <c r="D15" s="78">
        <v>0</v>
      </c>
      <c r="E15" s="78">
        <v>0</v>
      </c>
      <c r="F15" s="78">
        <v>0</v>
      </c>
      <c r="G15" s="78">
        <v>472886.64496100001</v>
      </c>
      <c r="H15" s="78">
        <v>8462.8689720000002</v>
      </c>
      <c r="I15" s="78">
        <v>211651.92216700001</v>
      </c>
      <c r="J15" s="78">
        <v>0</v>
      </c>
      <c r="K15" s="78">
        <v>0</v>
      </c>
      <c r="L15" s="78">
        <v>114879.032605</v>
      </c>
      <c r="M15" s="79">
        <v>815120.07547599997</v>
      </c>
    </row>
    <row r="16" spans="1:20" ht="15.75" x14ac:dyDescent="0.25">
      <c r="A16" s="58">
        <v>6</v>
      </c>
      <c r="B16" s="77" t="s">
        <v>24</v>
      </c>
      <c r="C16" s="78">
        <v>34574.353481999999</v>
      </c>
      <c r="D16" s="78">
        <v>0.14899999999999999</v>
      </c>
      <c r="E16" s="78">
        <v>0</v>
      </c>
      <c r="F16" s="78">
        <v>0</v>
      </c>
      <c r="G16" s="78">
        <v>287050.050154</v>
      </c>
      <c r="H16" s="78">
        <v>29086.128625000001</v>
      </c>
      <c r="I16" s="78">
        <v>140720.14907399999</v>
      </c>
      <c r="J16" s="78">
        <v>11.427546</v>
      </c>
      <c r="K16" s="78">
        <v>619.80478300000004</v>
      </c>
      <c r="L16" s="78">
        <v>1695151.0746190001</v>
      </c>
      <c r="M16" s="79">
        <v>2187213.1372830002</v>
      </c>
    </row>
    <row r="17" spans="1:13" ht="15.75" x14ac:dyDescent="0.25">
      <c r="A17" s="58">
        <v>7</v>
      </c>
      <c r="B17" s="77" t="s">
        <v>25</v>
      </c>
      <c r="C17" s="78">
        <v>45680.635609999998</v>
      </c>
      <c r="D17" s="78">
        <v>0</v>
      </c>
      <c r="E17" s="78">
        <v>0</v>
      </c>
      <c r="F17" s="78">
        <v>0</v>
      </c>
      <c r="G17" s="78">
        <v>259493.149114</v>
      </c>
      <c r="H17" s="78">
        <v>31203.031939</v>
      </c>
      <c r="I17" s="78">
        <v>644599.43067499995</v>
      </c>
      <c r="J17" s="78">
        <v>0</v>
      </c>
      <c r="K17" s="78">
        <v>0</v>
      </c>
      <c r="L17" s="78">
        <v>0</v>
      </c>
      <c r="M17" s="79">
        <v>980976.24733799999</v>
      </c>
    </row>
    <row r="18" spans="1:13" ht="15.75" x14ac:dyDescent="0.25">
      <c r="A18" s="58">
        <v>8</v>
      </c>
      <c r="B18" s="77" t="s">
        <v>26</v>
      </c>
      <c r="C18" s="78">
        <v>158329.88731200001</v>
      </c>
      <c r="D18" s="78">
        <v>0</v>
      </c>
      <c r="E18" s="78">
        <v>0</v>
      </c>
      <c r="F18" s="78">
        <v>0</v>
      </c>
      <c r="G18" s="78">
        <v>50006.913323000001</v>
      </c>
      <c r="H18" s="78">
        <v>3392.4094329999998</v>
      </c>
      <c r="I18" s="78">
        <v>1517.172313</v>
      </c>
      <c r="J18" s="78">
        <v>0</v>
      </c>
      <c r="K18" s="78">
        <v>0</v>
      </c>
      <c r="L18" s="78">
        <v>420194.20364600001</v>
      </c>
      <c r="M18" s="79">
        <v>633440.58602699998</v>
      </c>
    </row>
    <row r="19" spans="1:13" ht="15.75" x14ac:dyDescent="0.25">
      <c r="A19" s="58">
        <v>9</v>
      </c>
      <c r="B19" s="77" t="s">
        <v>27</v>
      </c>
      <c r="C19" s="78">
        <v>197512.89575299999</v>
      </c>
      <c r="D19" s="78">
        <v>3.1865000000000001</v>
      </c>
      <c r="E19" s="78">
        <v>0</v>
      </c>
      <c r="F19" s="78">
        <v>0</v>
      </c>
      <c r="G19" s="78">
        <v>35086.615570000002</v>
      </c>
      <c r="H19" s="78">
        <v>4963.8336449999997</v>
      </c>
      <c r="I19" s="78">
        <v>83834.937466999996</v>
      </c>
      <c r="J19" s="78">
        <v>3.2991540000000001</v>
      </c>
      <c r="K19" s="78">
        <v>14156.589942000001</v>
      </c>
      <c r="L19" s="78">
        <v>116885.828945</v>
      </c>
      <c r="M19" s="79">
        <v>452447.18697600003</v>
      </c>
    </row>
    <row r="20" spans="1:13" ht="15.75" x14ac:dyDescent="0.25">
      <c r="A20" s="58">
        <v>10</v>
      </c>
      <c r="B20" s="77" t="s">
        <v>28</v>
      </c>
      <c r="C20" s="78">
        <v>10581.567155999999</v>
      </c>
      <c r="D20" s="78">
        <v>0</v>
      </c>
      <c r="E20" s="78">
        <v>0</v>
      </c>
      <c r="F20" s="78">
        <v>0</v>
      </c>
      <c r="G20" s="78">
        <v>148554.245161</v>
      </c>
      <c r="H20" s="78">
        <v>33.875950000000003</v>
      </c>
      <c r="I20" s="78">
        <v>0</v>
      </c>
      <c r="J20" s="78">
        <v>0</v>
      </c>
      <c r="K20" s="78">
        <v>0</v>
      </c>
      <c r="L20" s="78">
        <v>226195.27885100001</v>
      </c>
      <c r="M20" s="79">
        <v>385364.96711800003</v>
      </c>
    </row>
    <row r="21" spans="1:13" ht="15.75" x14ac:dyDescent="0.25">
      <c r="A21" s="58">
        <v>11</v>
      </c>
      <c r="B21" s="77" t="s">
        <v>29</v>
      </c>
      <c r="C21" s="78">
        <v>19076.035941999999</v>
      </c>
      <c r="D21" s="78">
        <v>2.9239999999999999</v>
      </c>
      <c r="E21" s="78">
        <v>0</v>
      </c>
      <c r="F21" s="78">
        <v>0</v>
      </c>
      <c r="G21" s="78">
        <v>20.767652999999999</v>
      </c>
      <c r="H21" s="78">
        <v>1042.375888</v>
      </c>
      <c r="I21" s="78">
        <v>15726.008215</v>
      </c>
      <c r="J21" s="78">
        <v>0</v>
      </c>
      <c r="K21" s="78">
        <v>0</v>
      </c>
      <c r="L21" s="78">
        <v>91403.357858999996</v>
      </c>
      <c r="M21" s="79">
        <v>127271.46955699999</v>
      </c>
    </row>
    <row r="22" spans="1:13" ht="15.75" x14ac:dyDescent="0.25">
      <c r="A22" s="58">
        <v>12</v>
      </c>
      <c r="B22" s="77" t="s">
        <v>30</v>
      </c>
      <c r="C22" s="78">
        <v>110.901014</v>
      </c>
      <c r="D22" s="78">
        <v>0</v>
      </c>
      <c r="E22" s="78">
        <v>0</v>
      </c>
      <c r="F22" s="78">
        <v>0</v>
      </c>
      <c r="G22" s="78">
        <v>160799.38854300001</v>
      </c>
      <c r="H22" s="78">
        <v>57584.760439999998</v>
      </c>
      <c r="I22" s="78">
        <v>1184184.779506</v>
      </c>
      <c r="J22" s="78">
        <v>0</v>
      </c>
      <c r="K22" s="78">
        <v>0</v>
      </c>
      <c r="L22" s="78">
        <v>1037202.487201</v>
      </c>
      <c r="M22" s="79">
        <v>2439882.3167039999</v>
      </c>
    </row>
    <row r="23" spans="1:13" ht="15.75" x14ac:dyDescent="0.25">
      <c r="A23" s="58">
        <v>13</v>
      </c>
      <c r="B23" s="77" t="s">
        <v>31</v>
      </c>
      <c r="C23" s="78">
        <v>38572.670750999998</v>
      </c>
      <c r="D23" s="78">
        <v>0</v>
      </c>
      <c r="E23" s="78">
        <v>0</v>
      </c>
      <c r="F23" s="78">
        <v>0</v>
      </c>
      <c r="G23" s="78">
        <v>110365.835412</v>
      </c>
      <c r="H23" s="78">
        <v>1711.9698860000001</v>
      </c>
      <c r="I23" s="78">
        <v>1107.931934</v>
      </c>
      <c r="J23" s="78">
        <v>0</v>
      </c>
      <c r="K23" s="78">
        <v>0</v>
      </c>
      <c r="L23" s="78">
        <v>204005.353615</v>
      </c>
      <c r="M23" s="79">
        <v>355763.76159800001</v>
      </c>
    </row>
    <row r="24" spans="1:13" ht="15.75" x14ac:dyDescent="0.25">
      <c r="A24" s="58">
        <v>14</v>
      </c>
      <c r="B24" s="77" t="s">
        <v>32</v>
      </c>
      <c r="C24" s="78">
        <v>5206.9768860000004</v>
      </c>
      <c r="D24" s="78">
        <v>1.4824999999999999</v>
      </c>
      <c r="E24" s="78">
        <v>0</v>
      </c>
      <c r="F24" s="78">
        <v>0</v>
      </c>
      <c r="G24" s="78">
        <v>17559.151512</v>
      </c>
      <c r="H24" s="78">
        <v>11647.317349999999</v>
      </c>
      <c r="I24" s="78">
        <v>0</v>
      </c>
      <c r="J24" s="78">
        <v>0</v>
      </c>
      <c r="K24" s="78">
        <v>0.25778400000000001</v>
      </c>
      <c r="L24" s="78">
        <v>12862.064736</v>
      </c>
      <c r="M24" s="79">
        <v>47277.250767999998</v>
      </c>
    </row>
    <row r="25" spans="1:13" ht="15.75" x14ac:dyDescent="0.25">
      <c r="A25" s="58">
        <v>15</v>
      </c>
      <c r="B25" s="77" t="s">
        <v>33</v>
      </c>
      <c r="C25" s="78">
        <v>355218.96949300001</v>
      </c>
      <c r="D25" s="78">
        <v>0.29499999999999998</v>
      </c>
      <c r="E25" s="78">
        <v>1.198</v>
      </c>
      <c r="F25" s="78">
        <v>0</v>
      </c>
      <c r="G25" s="78">
        <v>17962.9548</v>
      </c>
      <c r="H25" s="78">
        <v>23784.024394</v>
      </c>
      <c r="I25" s="78">
        <v>27335.329087999999</v>
      </c>
      <c r="J25" s="78">
        <v>12.255286</v>
      </c>
      <c r="K25" s="78">
        <v>716.57110399999999</v>
      </c>
      <c r="L25" s="78">
        <v>23694.810824</v>
      </c>
      <c r="M25" s="79">
        <v>448726.40798899997</v>
      </c>
    </row>
    <row r="26" spans="1:13" ht="15.75" x14ac:dyDescent="0.25">
      <c r="A26" s="58">
        <v>16</v>
      </c>
      <c r="B26" s="77" t="s">
        <v>34</v>
      </c>
      <c r="C26" s="78">
        <v>10113.224746</v>
      </c>
      <c r="D26" s="78">
        <v>0</v>
      </c>
      <c r="E26" s="78">
        <v>0</v>
      </c>
      <c r="F26" s="78">
        <v>0</v>
      </c>
      <c r="G26" s="78">
        <v>5335.698993</v>
      </c>
      <c r="H26" s="78">
        <v>49.044359</v>
      </c>
      <c r="I26" s="78">
        <v>4224.3131039999998</v>
      </c>
      <c r="J26" s="78">
        <v>0.45200000000000001</v>
      </c>
      <c r="K26" s="78">
        <v>0</v>
      </c>
      <c r="L26" s="78">
        <v>125397.001877</v>
      </c>
      <c r="M26" s="79">
        <v>145119.73507900001</v>
      </c>
    </row>
    <row r="27" spans="1:13" ht="15.75" x14ac:dyDescent="0.25">
      <c r="A27" s="58">
        <v>17</v>
      </c>
      <c r="B27" s="77" t="s">
        <v>35</v>
      </c>
      <c r="C27" s="78">
        <v>46658.009934000002</v>
      </c>
      <c r="D27" s="78">
        <v>0</v>
      </c>
      <c r="E27" s="78">
        <v>0</v>
      </c>
      <c r="F27" s="78">
        <v>0</v>
      </c>
      <c r="G27" s="78">
        <v>23845.586133000001</v>
      </c>
      <c r="H27" s="78">
        <v>563.54181600000004</v>
      </c>
      <c r="I27" s="78">
        <v>4610.8430779999999</v>
      </c>
      <c r="J27" s="78">
        <v>0</v>
      </c>
      <c r="K27" s="78">
        <v>0</v>
      </c>
      <c r="L27" s="78">
        <v>15858.228216</v>
      </c>
      <c r="M27" s="79">
        <v>91536.209177000012</v>
      </c>
    </row>
    <row r="28" spans="1:13" ht="15.75" x14ac:dyDescent="0.25">
      <c r="A28" s="58">
        <v>18</v>
      </c>
      <c r="B28" s="77" t="s">
        <v>36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9">
        <v>0</v>
      </c>
    </row>
    <row r="29" spans="1:13" ht="15.75" x14ac:dyDescent="0.25">
      <c r="A29" s="58">
        <v>19</v>
      </c>
      <c r="B29" s="77" t="s">
        <v>38</v>
      </c>
      <c r="C29" s="78">
        <v>6274.9858590000003</v>
      </c>
      <c r="D29" s="78">
        <v>1.0369999999999999</v>
      </c>
      <c r="E29" s="78">
        <v>0</v>
      </c>
      <c r="F29" s="78">
        <v>0</v>
      </c>
      <c r="G29" s="78">
        <v>22867.488764999998</v>
      </c>
      <c r="H29" s="78">
        <v>19778.838577999999</v>
      </c>
      <c r="I29" s="78">
        <v>235573.560899</v>
      </c>
      <c r="J29" s="78">
        <v>0</v>
      </c>
      <c r="K29" s="78">
        <v>0</v>
      </c>
      <c r="L29" s="78">
        <v>518681.18560999999</v>
      </c>
      <c r="M29" s="79">
        <v>803177.09671099996</v>
      </c>
    </row>
    <row r="30" spans="1:13" ht="15.75" x14ac:dyDescent="0.25">
      <c r="A30" s="58">
        <v>20</v>
      </c>
      <c r="B30" s="77" t="s">
        <v>39</v>
      </c>
      <c r="C30" s="78">
        <v>11513.483745</v>
      </c>
      <c r="D30" s="78">
        <v>2.2124999999999999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3137.3690839999999</v>
      </c>
      <c r="M30" s="79">
        <v>14653.065328999999</v>
      </c>
    </row>
    <row r="31" spans="1:13" ht="15.75" x14ac:dyDescent="0.25">
      <c r="A31" s="58">
        <v>21</v>
      </c>
      <c r="B31" s="77" t="s">
        <v>40</v>
      </c>
      <c r="C31" s="78">
        <v>9286.1618880000005</v>
      </c>
      <c r="D31" s="78">
        <v>0</v>
      </c>
      <c r="E31" s="78">
        <v>1.198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4920.140257</v>
      </c>
      <c r="M31" s="79">
        <v>14207.500145000002</v>
      </c>
    </row>
    <row r="32" spans="1:13" ht="15.75" x14ac:dyDescent="0.25">
      <c r="A32" s="58">
        <v>22</v>
      </c>
      <c r="B32" s="77" t="s">
        <v>41</v>
      </c>
      <c r="C32" s="78">
        <v>35547.474838000002</v>
      </c>
      <c r="D32" s="78">
        <v>0.14749999999999999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9">
        <v>35547.622338000001</v>
      </c>
    </row>
    <row r="33" spans="1:13" ht="15.75" x14ac:dyDescent="0.25">
      <c r="A33" s="58">
        <v>23</v>
      </c>
      <c r="B33" s="77" t="s">
        <v>42</v>
      </c>
      <c r="C33" s="78">
        <v>5711.5203149999998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2793.4896429999999</v>
      </c>
      <c r="M33" s="79">
        <v>8505.0099579999987</v>
      </c>
    </row>
    <row r="34" spans="1:13" ht="15.75" x14ac:dyDescent="0.25">
      <c r="A34" s="58">
        <v>24</v>
      </c>
      <c r="B34" s="77" t="s">
        <v>43</v>
      </c>
      <c r="C34" s="78">
        <v>3542.7534470000001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8.0586000000000005E-2</v>
      </c>
      <c r="K34" s="78">
        <v>0.29070000000000001</v>
      </c>
      <c r="L34" s="78">
        <v>0</v>
      </c>
      <c r="M34" s="79">
        <v>3543.1247330000001</v>
      </c>
    </row>
    <row r="35" spans="1:13" ht="15.75" x14ac:dyDescent="0.25">
      <c r="A35" s="58">
        <v>25</v>
      </c>
      <c r="B35" s="77" t="s">
        <v>44</v>
      </c>
      <c r="C35" s="78">
        <v>822.85244699999998</v>
      </c>
      <c r="D35" s="78">
        <v>0.29399999999999998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9">
        <v>823.14644699999997</v>
      </c>
    </row>
    <row r="36" spans="1:13" ht="15.75" x14ac:dyDescent="0.25">
      <c r="A36" s="58">
        <v>26</v>
      </c>
      <c r="B36" s="77" t="s">
        <v>45</v>
      </c>
      <c r="C36" s="78">
        <v>9306.7921480000005</v>
      </c>
      <c r="D36" s="78">
        <v>9.0719999999999992</v>
      </c>
      <c r="E36" s="78">
        <v>0</v>
      </c>
      <c r="F36" s="78">
        <v>0</v>
      </c>
      <c r="G36" s="78">
        <v>973.24946599999998</v>
      </c>
      <c r="H36" s="78">
        <v>4573.192282</v>
      </c>
      <c r="I36" s="78">
        <v>0</v>
      </c>
      <c r="J36" s="78">
        <v>0</v>
      </c>
      <c r="K36" s="78">
        <v>0</v>
      </c>
      <c r="L36" s="78">
        <v>5358.453966</v>
      </c>
      <c r="M36" s="79">
        <v>20220.759861999999</v>
      </c>
    </row>
    <row r="37" spans="1:13" ht="15.75" x14ac:dyDescent="0.25">
      <c r="A37" s="58">
        <v>27</v>
      </c>
      <c r="B37" s="77" t="s">
        <v>46</v>
      </c>
      <c r="C37" s="78">
        <v>3546.714125</v>
      </c>
      <c r="D37" s="78">
        <v>3.85494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9">
        <v>3550.5690650000001</v>
      </c>
    </row>
    <row r="38" spans="1:13" ht="15.75" x14ac:dyDescent="0.25">
      <c r="A38" s="58">
        <v>28</v>
      </c>
      <c r="B38" s="77" t="s">
        <v>47</v>
      </c>
      <c r="C38" s="78">
        <v>5925.993434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9.8239999999999998</v>
      </c>
      <c r="M38" s="79">
        <v>5935.8174339999996</v>
      </c>
    </row>
    <row r="39" spans="1:13" ht="15.75" x14ac:dyDescent="0.25">
      <c r="A39" s="58">
        <v>29</v>
      </c>
      <c r="B39" s="77" t="s">
        <v>48</v>
      </c>
      <c r="C39" s="78">
        <v>2985.4003250000001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23.857296000000002</v>
      </c>
      <c r="M39" s="79">
        <v>3009.2576210000002</v>
      </c>
    </row>
    <row r="40" spans="1:13" ht="15.75" x14ac:dyDescent="0.25">
      <c r="A40" s="58">
        <v>30</v>
      </c>
      <c r="B40" s="77" t="s">
        <v>49</v>
      </c>
      <c r="C40" s="78">
        <v>2611.9298650000001</v>
      </c>
      <c r="D40" s="78">
        <v>0</v>
      </c>
      <c r="E40" s="78">
        <v>0</v>
      </c>
      <c r="F40" s="78">
        <v>0</v>
      </c>
      <c r="G40" s="78">
        <v>1173.171184</v>
      </c>
      <c r="H40" s="78">
        <v>91.378844999999998</v>
      </c>
      <c r="I40" s="78">
        <v>37.030807000000003</v>
      </c>
      <c r="J40" s="78">
        <v>0</v>
      </c>
      <c r="K40" s="78">
        <v>0</v>
      </c>
      <c r="L40" s="78">
        <v>2835.7187640000002</v>
      </c>
      <c r="M40" s="79">
        <v>6749.2294650000003</v>
      </c>
    </row>
    <row r="41" spans="1:13" ht="15.75" x14ac:dyDescent="0.25">
      <c r="A41" s="58">
        <v>31</v>
      </c>
      <c r="B41" s="77" t="s">
        <v>50</v>
      </c>
      <c r="C41" s="78">
        <v>4110.5622599999997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9">
        <v>4110.5622599999997</v>
      </c>
    </row>
    <row r="42" spans="1:13" ht="15.75" x14ac:dyDescent="0.25">
      <c r="A42" s="58">
        <v>32</v>
      </c>
      <c r="B42" s="77" t="s">
        <v>51</v>
      </c>
      <c r="C42" s="78">
        <v>42722.981392000002</v>
      </c>
      <c r="D42" s="78">
        <v>0</v>
      </c>
      <c r="E42" s="78">
        <v>0</v>
      </c>
      <c r="F42" s="78">
        <v>0</v>
      </c>
      <c r="G42" s="78">
        <v>21650.262653000002</v>
      </c>
      <c r="H42" s="78">
        <v>938.64469599999995</v>
      </c>
      <c r="I42" s="78">
        <v>3995.9442880000001</v>
      </c>
      <c r="J42" s="78">
        <v>0</v>
      </c>
      <c r="K42" s="78">
        <v>0</v>
      </c>
      <c r="L42" s="78">
        <v>289110.82936799998</v>
      </c>
      <c r="M42" s="79">
        <v>358418.66239700001</v>
      </c>
    </row>
    <row r="43" spans="1:13" ht="15.75" x14ac:dyDescent="0.25">
      <c r="A43" s="58">
        <v>33</v>
      </c>
      <c r="B43" s="77" t="s">
        <v>52</v>
      </c>
      <c r="C43" s="78">
        <v>82.731666000000004</v>
      </c>
      <c r="D43" s="78">
        <v>0</v>
      </c>
      <c r="E43" s="78">
        <v>0</v>
      </c>
      <c r="F43" s="78">
        <v>0</v>
      </c>
      <c r="G43" s="78">
        <v>152174.712225</v>
      </c>
      <c r="H43" s="78">
        <v>0</v>
      </c>
      <c r="I43" s="78">
        <v>192983.257419</v>
      </c>
      <c r="J43" s="78">
        <v>0</v>
      </c>
      <c r="K43" s="78">
        <v>0</v>
      </c>
      <c r="L43" s="78">
        <v>1506693.5387800001</v>
      </c>
      <c r="M43" s="79">
        <v>1851934.24009</v>
      </c>
    </row>
    <row r="44" spans="1:13" ht="15.75" x14ac:dyDescent="0.25">
      <c r="A44" s="58">
        <v>34</v>
      </c>
      <c r="B44" s="77" t="s">
        <v>53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9">
        <v>0</v>
      </c>
    </row>
    <row r="45" spans="1:13" ht="15.75" x14ac:dyDescent="0.25">
      <c r="A45" s="58">
        <v>35</v>
      </c>
      <c r="B45" s="77" t="s">
        <v>54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9">
        <v>0</v>
      </c>
    </row>
    <row r="46" spans="1:13" ht="15.75" x14ac:dyDescent="0.25">
      <c r="A46" s="58">
        <v>36</v>
      </c>
      <c r="B46" s="77" t="s">
        <v>55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9">
        <v>0</v>
      </c>
    </row>
    <row r="47" spans="1:13" ht="15.75" x14ac:dyDescent="0.25">
      <c r="A47" s="58">
        <v>37</v>
      </c>
      <c r="B47" s="77" t="s">
        <v>56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9">
        <v>0</v>
      </c>
    </row>
    <row r="48" spans="1:13" ht="15.75" x14ac:dyDescent="0.25">
      <c r="A48" s="58">
        <v>38</v>
      </c>
      <c r="B48" s="77" t="s">
        <v>57</v>
      </c>
      <c r="C48" s="78">
        <v>74723.194239999997</v>
      </c>
      <c r="D48" s="78">
        <v>0</v>
      </c>
      <c r="E48" s="78">
        <v>0</v>
      </c>
      <c r="F48" s="78">
        <v>0</v>
      </c>
      <c r="G48" s="78">
        <v>0</v>
      </c>
      <c r="H48" s="78">
        <v>11059.980382</v>
      </c>
      <c r="I48" s="78">
        <v>0</v>
      </c>
      <c r="J48" s="78">
        <v>0</v>
      </c>
      <c r="K48" s="78">
        <v>2.9645160000000002</v>
      </c>
      <c r="L48" s="78">
        <v>3244.1358460000001</v>
      </c>
      <c r="M48" s="79">
        <v>89030.274984000003</v>
      </c>
    </row>
    <row r="49" spans="1:17" ht="15.75" x14ac:dyDescent="0.25">
      <c r="A49" s="58">
        <v>39</v>
      </c>
      <c r="B49" s="77" t="s">
        <v>58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9">
        <v>0</v>
      </c>
    </row>
    <row r="50" spans="1:17" ht="16.5" thickBot="1" x14ac:dyDescent="0.3">
      <c r="A50" s="58">
        <v>40</v>
      </c>
      <c r="B50" s="54" t="s">
        <v>59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5">
        <v>0</v>
      </c>
    </row>
    <row r="51" spans="1:17" ht="17.25" thickTop="1" thickBot="1" x14ac:dyDescent="0.3">
      <c r="A51" s="66"/>
      <c r="B51" s="80" t="s">
        <v>4</v>
      </c>
      <c r="C51" s="67">
        <v>1626218.270796001</v>
      </c>
      <c r="D51" s="67">
        <v>26.425939999999997</v>
      </c>
      <c r="E51" s="67">
        <v>2.3959999999999999</v>
      </c>
      <c r="F51" s="67">
        <v>0</v>
      </c>
      <c r="G51" s="67">
        <v>4154474.431876</v>
      </c>
      <c r="H51" s="67">
        <v>395372.53166599997</v>
      </c>
      <c r="I51" s="67">
        <v>4559188.8548619999</v>
      </c>
      <c r="J51" s="67">
        <v>27.514572000000001</v>
      </c>
      <c r="K51" s="67">
        <v>15503.793449999999</v>
      </c>
      <c r="L51" s="67">
        <v>7578753.8696960006</v>
      </c>
      <c r="M51" s="81">
        <v>18329568.088858005</v>
      </c>
      <c r="N51" s="111"/>
      <c r="O51" s="112"/>
      <c r="P51" s="111"/>
      <c r="Q51" s="111"/>
    </row>
    <row r="52" spans="1:17" ht="17.25" thickTop="1" thickBot="1" x14ac:dyDescent="0.3">
      <c r="A52" s="66"/>
      <c r="B52" s="80" t="s">
        <v>61</v>
      </c>
      <c r="C52" s="67">
        <v>1443633</v>
      </c>
      <c r="D52" s="67">
        <v>44</v>
      </c>
      <c r="E52" s="67">
        <v>17</v>
      </c>
      <c r="F52" s="67">
        <v>1140</v>
      </c>
      <c r="G52" s="67">
        <v>4607811</v>
      </c>
      <c r="H52" s="67">
        <v>513479</v>
      </c>
      <c r="I52" s="67">
        <v>4391570</v>
      </c>
      <c r="J52" s="67">
        <v>28</v>
      </c>
      <c r="K52" s="67">
        <v>2075</v>
      </c>
      <c r="L52" s="67">
        <v>7253954</v>
      </c>
      <c r="M52" s="81">
        <v>18213750</v>
      </c>
      <c r="N52" s="111"/>
      <c r="O52" s="111"/>
      <c r="P52" s="111"/>
      <c r="Q52" s="111"/>
    </row>
    <row r="53" spans="1:17" ht="15.75" thickTop="1" x14ac:dyDescent="0.2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</row>
    <row r="54" spans="1:17" x14ac:dyDescent="0.25">
      <c r="A54" s="102" t="s">
        <v>86</v>
      </c>
      <c r="B54" s="102" t="s">
        <v>87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</row>
    <row r="55" spans="1:17" x14ac:dyDescent="0.25">
      <c r="A55" s="102" t="s">
        <v>88</v>
      </c>
      <c r="B55" s="102" t="s">
        <v>89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</row>
    <row r="56" spans="1:17" x14ac:dyDescent="0.25">
      <c r="A56" s="102"/>
      <c r="B56" s="102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</row>
    <row r="57" spans="1:17" x14ac:dyDescent="0.25">
      <c r="A57" s="102"/>
      <c r="B57" s="102" t="s">
        <v>64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  <row r="58" spans="1:17" x14ac:dyDescent="0.2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</row>
    <row r="59" spans="1:17" x14ac:dyDescent="0.2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</row>
    <row r="60" spans="1:17" x14ac:dyDescent="0.2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</row>
    <row r="61" spans="1:17" x14ac:dyDescent="0.2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</row>
    <row r="62" spans="1:17" x14ac:dyDescent="0.25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</row>
    <row r="63" spans="1:17" x14ac:dyDescent="0.2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7" x14ac:dyDescent="0.2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 ht="20.25" x14ac:dyDescent="0.3">
      <c r="A65" s="176" t="s">
        <v>90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</row>
    <row r="66" spans="1:13" ht="20.25" x14ac:dyDescent="0.3">
      <c r="A66" s="176" t="s">
        <v>91</v>
      </c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</row>
    <row r="67" spans="1:13" ht="20.25" x14ac:dyDescent="0.3">
      <c r="A67" s="176" t="s">
        <v>122</v>
      </c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</row>
    <row r="68" spans="1:13" x14ac:dyDescent="0.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</row>
    <row r="69" spans="1:13" ht="15.75" x14ac:dyDescent="0.25">
      <c r="A69" s="103"/>
      <c r="B69" s="104"/>
      <c r="C69" s="177" t="s">
        <v>93</v>
      </c>
      <c r="D69" s="177"/>
      <c r="E69" s="177"/>
      <c r="F69" s="177"/>
      <c r="G69" s="177"/>
      <c r="H69" s="177"/>
      <c r="I69" s="177"/>
      <c r="J69" s="177"/>
      <c r="K69" s="177"/>
      <c r="L69" s="104" t="s">
        <v>78</v>
      </c>
      <c r="M69" s="105"/>
    </row>
    <row r="70" spans="1:13" ht="16.5" thickBot="1" x14ac:dyDescent="0.3">
      <c r="A70" s="106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8" t="s">
        <v>94</v>
      </c>
      <c r="M70" s="109"/>
    </row>
    <row r="71" spans="1:13" ht="17.25" thickTop="1" thickBot="1" x14ac:dyDescent="0.3">
      <c r="A71" s="84"/>
      <c r="B71" s="55" t="s">
        <v>79</v>
      </c>
      <c r="C71" s="55" t="s">
        <v>95</v>
      </c>
      <c r="D71" s="55" t="s">
        <v>10</v>
      </c>
      <c r="E71" s="55" t="s">
        <v>11</v>
      </c>
      <c r="F71" s="55" t="s">
        <v>12</v>
      </c>
      <c r="G71" s="55" t="s">
        <v>13</v>
      </c>
      <c r="H71" s="55" t="s">
        <v>81</v>
      </c>
      <c r="I71" s="55" t="s">
        <v>15</v>
      </c>
      <c r="J71" s="55" t="s">
        <v>82</v>
      </c>
      <c r="K71" s="55" t="s">
        <v>83</v>
      </c>
      <c r="L71" s="55" t="s">
        <v>84</v>
      </c>
      <c r="M71" s="86" t="s">
        <v>4</v>
      </c>
    </row>
    <row r="72" spans="1:13" ht="15.75" thickTop="1" x14ac:dyDescent="0.25">
      <c r="A72" s="58">
        <v>1</v>
      </c>
      <c r="B72" s="77" t="s">
        <v>18</v>
      </c>
      <c r="C72" s="87">
        <v>1.3881691221529666</v>
      </c>
      <c r="D72" s="87">
        <v>1.1238956873435724</v>
      </c>
      <c r="E72" s="87">
        <v>0</v>
      </c>
      <c r="F72" s="87">
        <v>0</v>
      </c>
      <c r="G72" s="87">
        <v>11.759404684442687</v>
      </c>
      <c r="H72" s="87">
        <v>4.5405787365535888</v>
      </c>
      <c r="I72" s="87">
        <v>11.426583881986803</v>
      </c>
      <c r="J72" s="87">
        <v>0</v>
      </c>
      <c r="K72" s="87">
        <v>0</v>
      </c>
      <c r="L72" s="87">
        <v>3.2015320565586944</v>
      </c>
      <c r="M72" s="88">
        <v>7.0523450751890442</v>
      </c>
    </row>
    <row r="73" spans="1:13" x14ac:dyDescent="0.25">
      <c r="A73" s="58">
        <v>2</v>
      </c>
      <c r="B73" s="77" t="s">
        <v>20</v>
      </c>
      <c r="C73" s="87">
        <v>24.856549634517489</v>
      </c>
      <c r="D73" s="87">
        <v>1.1125432056532332</v>
      </c>
      <c r="E73" s="87">
        <v>0</v>
      </c>
      <c r="F73" s="87">
        <v>0</v>
      </c>
      <c r="G73" s="87">
        <v>4.2703413635858727</v>
      </c>
      <c r="H73" s="87">
        <v>3.1478535171770181</v>
      </c>
      <c r="I73" s="87">
        <v>5.2992137078803445</v>
      </c>
      <c r="J73" s="87">
        <v>0</v>
      </c>
      <c r="K73" s="87">
        <v>0</v>
      </c>
      <c r="L73" s="87">
        <v>0</v>
      </c>
      <c r="M73" s="88">
        <v>4.5591865046017341</v>
      </c>
    </row>
    <row r="74" spans="1:13" x14ac:dyDescent="0.25">
      <c r="A74" s="58">
        <v>3</v>
      </c>
      <c r="B74" s="77" t="s">
        <v>21</v>
      </c>
      <c r="C74" s="87">
        <v>0.80040052278030327</v>
      </c>
      <c r="D74" s="87">
        <v>4.4653094648667189</v>
      </c>
      <c r="E74" s="87">
        <v>0</v>
      </c>
      <c r="F74" s="87">
        <v>0</v>
      </c>
      <c r="G74" s="87">
        <v>12.637319117280594</v>
      </c>
      <c r="H74" s="87">
        <v>19.645012411639751</v>
      </c>
      <c r="I74" s="87">
        <v>10.65530548160862</v>
      </c>
      <c r="J74" s="87">
        <v>0</v>
      </c>
      <c r="K74" s="87">
        <v>4.7179556562010311E-2</v>
      </c>
      <c r="L74" s="87">
        <v>0.89493576927206098</v>
      </c>
      <c r="M74" s="88">
        <v>6.379476058722851</v>
      </c>
    </row>
    <row r="75" spans="1:13" x14ac:dyDescent="0.25">
      <c r="A75" s="58">
        <v>4</v>
      </c>
      <c r="B75" s="77" t="s">
        <v>22</v>
      </c>
      <c r="C75" s="87">
        <v>2.3867849456642229</v>
      </c>
      <c r="D75" s="87">
        <v>0</v>
      </c>
      <c r="E75" s="87">
        <v>0</v>
      </c>
      <c r="F75" s="87">
        <v>0</v>
      </c>
      <c r="G75" s="87">
        <v>28.299672386263747</v>
      </c>
      <c r="H75" s="87">
        <v>19.560383139193817</v>
      </c>
      <c r="I75" s="87">
        <v>12.255031827847192</v>
      </c>
      <c r="J75" s="87">
        <v>0</v>
      </c>
      <c r="K75" s="87">
        <v>0</v>
      </c>
      <c r="L75" s="87">
        <v>11.18594698802384</v>
      </c>
      <c r="M75" s="88">
        <v>14.721235060613564</v>
      </c>
    </row>
    <row r="76" spans="1:13" x14ac:dyDescent="0.25">
      <c r="A76" s="58">
        <v>5</v>
      </c>
      <c r="B76" s="77" t="s">
        <v>85</v>
      </c>
      <c r="C76" s="87">
        <v>0.44518050873062437</v>
      </c>
      <c r="D76" s="87">
        <v>0</v>
      </c>
      <c r="E76" s="87">
        <v>0</v>
      </c>
      <c r="F76" s="87">
        <v>0</v>
      </c>
      <c r="G76" s="87">
        <v>11.382586479114824</v>
      </c>
      <c r="H76" s="87">
        <v>2.1404797486410119</v>
      </c>
      <c r="I76" s="87">
        <v>4.642315308813993</v>
      </c>
      <c r="J76" s="87">
        <v>0</v>
      </c>
      <c r="K76" s="87">
        <v>0</v>
      </c>
      <c r="L76" s="87">
        <v>1.5158037136467664</v>
      </c>
      <c r="M76" s="88">
        <v>4.4470228186745269</v>
      </c>
    </row>
    <row r="77" spans="1:13" x14ac:dyDescent="0.25">
      <c r="A77" s="58">
        <v>6</v>
      </c>
      <c r="B77" s="77" t="s">
        <v>24</v>
      </c>
      <c r="C77" s="87">
        <v>2.1260586049790571</v>
      </c>
      <c r="D77" s="87">
        <v>0.56383992395350935</v>
      </c>
      <c r="E77" s="87">
        <v>0</v>
      </c>
      <c r="F77" s="87">
        <v>0</v>
      </c>
      <c r="G77" s="87">
        <v>6.9094191060980803</v>
      </c>
      <c r="H77" s="87">
        <v>7.3566386876797951</v>
      </c>
      <c r="I77" s="87">
        <v>3.0865172194815647</v>
      </c>
      <c r="J77" s="87">
        <v>41.532704924503271</v>
      </c>
      <c r="K77" s="87">
        <v>3.9977621283389846</v>
      </c>
      <c r="L77" s="87">
        <v>22.367147736478689</v>
      </c>
      <c r="M77" s="88">
        <v>11.932704178733712</v>
      </c>
    </row>
    <row r="78" spans="1:13" x14ac:dyDescent="0.25">
      <c r="A78" s="58">
        <v>7</v>
      </c>
      <c r="B78" s="77" t="s">
        <v>25</v>
      </c>
      <c r="C78" s="87">
        <v>2.8090101083196077</v>
      </c>
      <c r="D78" s="87">
        <v>0</v>
      </c>
      <c r="E78" s="87">
        <v>0</v>
      </c>
      <c r="F78" s="87">
        <v>0</v>
      </c>
      <c r="G78" s="87">
        <v>6.2461125557300132</v>
      </c>
      <c r="H78" s="87">
        <v>7.8920586130549601</v>
      </c>
      <c r="I78" s="87">
        <v>14.138467415921752</v>
      </c>
      <c r="J78" s="87">
        <v>0</v>
      </c>
      <c r="K78" s="87">
        <v>0</v>
      </c>
      <c r="L78" s="87">
        <v>0</v>
      </c>
      <c r="M78" s="88">
        <v>5.3518786835697787</v>
      </c>
    </row>
    <row r="79" spans="1:13" x14ac:dyDescent="0.25">
      <c r="A79" s="58">
        <v>8</v>
      </c>
      <c r="B79" s="77" t="s">
        <v>26</v>
      </c>
      <c r="C79" s="87">
        <v>9.7360784929873372</v>
      </c>
      <c r="D79" s="87">
        <v>0</v>
      </c>
      <c r="E79" s="87">
        <v>0</v>
      </c>
      <c r="F79" s="87">
        <v>0</v>
      </c>
      <c r="G79" s="87">
        <v>1.2036880751825643</v>
      </c>
      <c r="H79" s="87">
        <v>0.85802860879212917</v>
      </c>
      <c r="I79" s="87">
        <v>3.3277242099371697E-2</v>
      </c>
      <c r="J79" s="87">
        <v>0</v>
      </c>
      <c r="K79" s="87">
        <v>0</v>
      </c>
      <c r="L79" s="87">
        <v>5.5443706296646749</v>
      </c>
      <c r="M79" s="88">
        <v>3.4558402192359874</v>
      </c>
    </row>
    <row r="80" spans="1:13" x14ac:dyDescent="0.25">
      <c r="A80" s="58">
        <v>9</v>
      </c>
      <c r="B80" s="77" t="s">
        <v>27</v>
      </c>
      <c r="C80" s="87">
        <v>12.145534169673388</v>
      </c>
      <c r="D80" s="87">
        <v>12.058227635421865</v>
      </c>
      <c r="E80" s="87">
        <v>0</v>
      </c>
      <c r="F80" s="87">
        <v>0</v>
      </c>
      <c r="G80" s="87">
        <v>0.84455004225784203</v>
      </c>
      <c r="H80" s="87">
        <v>1.2554826770801852</v>
      </c>
      <c r="I80" s="87">
        <v>1.838812563721657</v>
      </c>
      <c r="J80" s="87">
        <v>11.990569942356363</v>
      </c>
      <c r="K80" s="87">
        <v>91.310491123706257</v>
      </c>
      <c r="L80" s="87">
        <v>1.5422829525098238</v>
      </c>
      <c r="M80" s="88">
        <v>2.4684006998016996</v>
      </c>
    </row>
    <row r="81" spans="1:13" x14ac:dyDescent="0.25">
      <c r="A81" s="58">
        <v>10</v>
      </c>
      <c r="B81" s="77" t="s">
        <v>28</v>
      </c>
      <c r="C81" s="87">
        <v>0.65068554117403543</v>
      </c>
      <c r="D81" s="87">
        <v>0</v>
      </c>
      <c r="E81" s="87">
        <v>0</v>
      </c>
      <c r="F81" s="87">
        <v>0</v>
      </c>
      <c r="G81" s="87">
        <v>3.5757650599842212</v>
      </c>
      <c r="H81" s="87">
        <v>8.5681091342525249E-3</v>
      </c>
      <c r="I81" s="87">
        <v>0</v>
      </c>
      <c r="J81" s="87">
        <v>0</v>
      </c>
      <c r="K81" s="87">
        <v>0</v>
      </c>
      <c r="L81" s="87">
        <v>2.984597240391357</v>
      </c>
      <c r="M81" s="88">
        <v>2.1024225189040426</v>
      </c>
    </row>
    <row r="82" spans="1:13" x14ac:dyDescent="0.25">
      <c r="A82" s="58">
        <v>11</v>
      </c>
      <c r="B82" s="77" t="s">
        <v>29</v>
      </c>
      <c r="C82" s="87">
        <v>1.1730304771857387</v>
      </c>
      <c r="D82" s="87">
        <v>11.064885487517191</v>
      </c>
      <c r="E82" s="87">
        <v>0</v>
      </c>
      <c r="F82" s="87">
        <v>0</v>
      </c>
      <c r="G82" s="87">
        <v>4.9988640778858106E-4</v>
      </c>
      <c r="H82" s="87">
        <v>0.2636439824505995</v>
      </c>
      <c r="I82" s="87">
        <v>0.34492995828039685</v>
      </c>
      <c r="J82" s="87">
        <v>0</v>
      </c>
      <c r="K82" s="87">
        <v>0</v>
      </c>
      <c r="L82" s="87">
        <v>1.2060473189989791</v>
      </c>
      <c r="M82" s="88">
        <v>0.69435061939274234</v>
      </c>
    </row>
    <row r="83" spans="1:13" x14ac:dyDescent="0.25">
      <c r="A83" s="58">
        <v>12</v>
      </c>
      <c r="B83" s="77" t="s">
        <v>30</v>
      </c>
      <c r="C83" s="87">
        <v>6.8195651218280924E-3</v>
      </c>
      <c r="D83" s="87">
        <v>0</v>
      </c>
      <c r="E83" s="87">
        <v>0</v>
      </c>
      <c r="F83" s="87">
        <v>0</v>
      </c>
      <c r="G83" s="87">
        <v>3.8705109678672209</v>
      </c>
      <c r="H83" s="87">
        <v>14.56468414670902</v>
      </c>
      <c r="I83" s="87">
        <v>25.973584714376646</v>
      </c>
      <c r="J83" s="87">
        <v>0</v>
      </c>
      <c r="K83" s="87">
        <v>0</v>
      </c>
      <c r="L83" s="87">
        <v>13.685660004717956</v>
      </c>
      <c r="M83" s="88">
        <v>13.311182810614785</v>
      </c>
    </row>
    <row r="84" spans="1:13" x14ac:dyDescent="0.25">
      <c r="A84" s="58">
        <v>13</v>
      </c>
      <c r="B84" s="77" t="s">
        <v>31</v>
      </c>
      <c r="C84" s="87">
        <v>2.3719245714856871</v>
      </c>
      <c r="D84" s="87">
        <v>0</v>
      </c>
      <c r="E84" s="87">
        <v>0</v>
      </c>
      <c r="F84" s="87">
        <v>0</v>
      </c>
      <c r="G84" s="87">
        <v>2.6565534876131869</v>
      </c>
      <c r="H84" s="87">
        <v>0.43300172593836789</v>
      </c>
      <c r="I84" s="87">
        <v>2.4301075679689858E-2</v>
      </c>
      <c r="J84" s="87">
        <v>0</v>
      </c>
      <c r="K84" s="87">
        <v>0</v>
      </c>
      <c r="L84" s="87">
        <v>2.6918060293622266</v>
      </c>
      <c r="M84" s="88">
        <v>1.9409282306780493</v>
      </c>
    </row>
    <row r="85" spans="1:13" x14ac:dyDescent="0.25">
      <c r="A85" s="58">
        <v>14</v>
      </c>
      <c r="B85" s="77" t="s">
        <v>32</v>
      </c>
      <c r="C85" s="87">
        <v>0.32018929927845974</v>
      </c>
      <c r="D85" s="87">
        <v>5.6100180353092455</v>
      </c>
      <c r="E85" s="87">
        <v>0</v>
      </c>
      <c r="F85" s="87">
        <v>0</v>
      </c>
      <c r="G85" s="87">
        <v>0.42265638650400761</v>
      </c>
      <c r="H85" s="87">
        <v>2.9459095959249235</v>
      </c>
      <c r="I85" s="87">
        <v>0</v>
      </c>
      <c r="J85" s="87">
        <v>0</v>
      </c>
      <c r="K85" s="87">
        <v>1.6627156497624781E-3</v>
      </c>
      <c r="L85" s="87">
        <v>0.16971213153430886</v>
      </c>
      <c r="M85" s="88">
        <v>0.25792888593342483</v>
      </c>
    </row>
    <row r="86" spans="1:13" x14ac:dyDescent="0.25">
      <c r="A86" s="58">
        <v>15</v>
      </c>
      <c r="B86" s="77" t="s">
        <v>33</v>
      </c>
      <c r="C86" s="87">
        <v>21.843252893667682</v>
      </c>
      <c r="D86" s="87">
        <v>1.1163273662166797</v>
      </c>
      <c r="E86" s="87">
        <v>50</v>
      </c>
      <c r="F86" s="87">
        <v>0</v>
      </c>
      <c r="G86" s="87">
        <v>0.43237610664241405</v>
      </c>
      <c r="H86" s="87">
        <v>6.0155985783281736</v>
      </c>
      <c r="I86" s="87">
        <v>0.59956562358343901</v>
      </c>
      <c r="J86" s="87">
        <v>44.541074453202469</v>
      </c>
      <c r="K86" s="87">
        <v>4.6219082207909574</v>
      </c>
      <c r="L86" s="87">
        <v>0.31264784727664535</v>
      </c>
      <c r="M86" s="88">
        <v>2.4481013726764642</v>
      </c>
    </row>
    <row r="87" spans="1:13" x14ac:dyDescent="0.25">
      <c r="A87" s="58">
        <v>16</v>
      </c>
      <c r="B87" s="77" t="s">
        <v>34</v>
      </c>
      <c r="C87" s="87">
        <v>0.62188606090680443</v>
      </c>
      <c r="D87" s="87">
        <v>0</v>
      </c>
      <c r="E87" s="87">
        <v>0</v>
      </c>
      <c r="F87" s="87">
        <v>0</v>
      </c>
      <c r="G87" s="87">
        <v>0.12843258709358826</v>
      </c>
      <c r="H87" s="87">
        <v>1.2404594419682991E-2</v>
      </c>
      <c r="I87" s="87">
        <v>9.2654926972264323E-2</v>
      </c>
      <c r="J87" s="87">
        <v>1.6427658769324123</v>
      </c>
      <c r="K87" s="87">
        <v>0</v>
      </c>
      <c r="L87" s="87">
        <v>1.6545860181369096</v>
      </c>
      <c r="M87" s="88">
        <v>0.79172479338023205</v>
      </c>
    </row>
    <row r="88" spans="1:13" x14ac:dyDescent="0.25">
      <c r="A88" s="58">
        <v>17</v>
      </c>
      <c r="B88" s="77" t="s">
        <v>35</v>
      </c>
      <c r="C88" s="87">
        <v>2.8691111624986143</v>
      </c>
      <c r="D88" s="87">
        <v>0</v>
      </c>
      <c r="E88" s="87">
        <v>0</v>
      </c>
      <c r="F88" s="87">
        <v>0</v>
      </c>
      <c r="G88" s="87">
        <v>0.57397359218389166</v>
      </c>
      <c r="H88" s="87">
        <v>0.14253438741062188</v>
      </c>
      <c r="I88" s="87">
        <v>0.10113296958696753</v>
      </c>
      <c r="J88" s="87">
        <v>0</v>
      </c>
      <c r="K88" s="87">
        <v>0</v>
      </c>
      <c r="L88" s="87">
        <v>0.20924585345632957</v>
      </c>
      <c r="M88" s="88">
        <v>0.49939097709913927</v>
      </c>
    </row>
    <row r="89" spans="1:13" x14ac:dyDescent="0.25">
      <c r="A89" s="58">
        <v>18</v>
      </c>
      <c r="B89" s="77" t="s">
        <v>36</v>
      </c>
      <c r="C89" s="87">
        <v>0</v>
      </c>
      <c r="D89" s="87">
        <v>0</v>
      </c>
      <c r="E89" s="87">
        <v>0</v>
      </c>
      <c r="F89" s="87">
        <v>0</v>
      </c>
      <c r="G89" s="87">
        <v>0</v>
      </c>
      <c r="H89" s="87">
        <v>0</v>
      </c>
      <c r="I89" s="87">
        <v>0</v>
      </c>
      <c r="J89" s="87">
        <v>0</v>
      </c>
      <c r="K89" s="87">
        <v>0</v>
      </c>
      <c r="L89" s="87">
        <v>0</v>
      </c>
      <c r="M89" s="88">
        <v>0</v>
      </c>
    </row>
    <row r="90" spans="1:13" x14ac:dyDescent="0.25">
      <c r="A90" s="58">
        <v>19</v>
      </c>
      <c r="B90" s="77" t="s">
        <v>38</v>
      </c>
      <c r="C90" s="87">
        <v>0.38586369195867676</v>
      </c>
      <c r="D90" s="87">
        <v>3.9241745042938869</v>
      </c>
      <c r="E90" s="87">
        <v>0</v>
      </c>
      <c r="F90" s="87">
        <v>0</v>
      </c>
      <c r="G90" s="87">
        <v>0.55043036465803752</v>
      </c>
      <c r="H90" s="87">
        <v>5.0025828791537368</v>
      </c>
      <c r="I90" s="87">
        <v>5.1670059828247776</v>
      </c>
      <c r="J90" s="87">
        <v>0</v>
      </c>
      <c r="K90" s="87">
        <v>0</v>
      </c>
      <c r="L90" s="87">
        <v>6.8438848196927307</v>
      </c>
      <c r="M90" s="88">
        <v>4.3818659164109128</v>
      </c>
    </row>
    <row r="91" spans="1:13" x14ac:dyDescent="0.25">
      <c r="A91" s="58">
        <v>20</v>
      </c>
      <c r="B91" s="77" t="s">
        <v>39</v>
      </c>
      <c r="C91" s="87">
        <v>0.70799129192936583</v>
      </c>
      <c r="D91" s="87">
        <v>8.3724552466250977</v>
      </c>
      <c r="E91" s="87">
        <v>0</v>
      </c>
      <c r="F91" s="87">
        <v>0</v>
      </c>
      <c r="G91" s="87">
        <v>0</v>
      </c>
      <c r="H91" s="87">
        <v>0</v>
      </c>
      <c r="I91" s="87">
        <v>0</v>
      </c>
      <c r="J91" s="87">
        <v>0</v>
      </c>
      <c r="K91" s="87">
        <v>0</v>
      </c>
      <c r="L91" s="87">
        <v>4.1396898988168965E-2</v>
      </c>
      <c r="M91" s="88">
        <v>7.9942229178368684E-2</v>
      </c>
    </row>
    <row r="92" spans="1:13" x14ac:dyDescent="0.25">
      <c r="A92" s="58">
        <v>21</v>
      </c>
      <c r="B92" s="77" t="s">
        <v>40</v>
      </c>
      <c r="C92" s="87">
        <v>0.57102801356761368</v>
      </c>
      <c r="D92" s="87">
        <v>0</v>
      </c>
      <c r="E92" s="87">
        <v>50</v>
      </c>
      <c r="F92" s="87">
        <v>0</v>
      </c>
      <c r="G92" s="87">
        <v>0</v>
      </c>
      <c r="H92" s="87">
        <v>0</v>
      </c>
      <c r="I92" s="87">
        <v>0</v>
      </c>
      <c r="J92" s="87">
        <v>0</v>
      </c>
      <c r="K92" s="87">
        <v>0</v>
      </c>
      <c r="L92" s="87">
        <v>6.4920174762151991E-2</v>
      </c>
      <c r="M92" s="88">
        <v>7.7511374387683019E-2</v>
      </c>
    </row>
    <row r="93" spans="1:13" x14ac:dyDescent="0.25">
      <c r="A93" s="58">
        <v>22</v>
      </c>
      <c r="B93" s="77" t="s">
        <v>41</v>
      </c>
      <c r="C93" s="87">
        <v>2.1858981341170294</v>
      </c>
      <c r="D93" s="87">
        <v>0.55816368310833986</v>
      </c>
      <c r="E93" s="87">
        <v>0</v>
      </c>
      <c r="F93" s="87">
        <v>0</v>
      </c>
      <c r="G93" s="87">
        <v>0</v>
      </c>
      <c r="H93" s="87">
        <v>0</v>
      </c>
      <c r="I93" s="87">
        <v>0</v>
      </c>
      <c r="J93" s="87">
        <v>0</v>
      </c>
      <c r="K93" s="87">
        <v>0</v>
      </c>
      <c r="L93" s="87">
        <v>0</v>
      </c>
      <c r="M93" s="88">
        <v>0.19393595182206358</v>
      </c>
    </row>
    <row r="94" spans="1:13" x14ac:dyDescent="0.25">
      <c r="A94" s="58">
        <v>23</v>
      </c>
      <c r="B94" s="77" t="s">
        <v>42</v>
      </c>
      <c r="C94" s="87">
        <v>0.35121486565295607</v>
      </c>
      <c r="D94" s="87">
        <v>0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3.6859484963219322E-2</v>
      </c>
      <c r="M94" s="88">
        <v>4.6400492999995671E-2</v>
      </c>
    </row>
    <row r="95" spans="1:13" x14ac:dyDescent="0.25">
      <c r="A95" s="58">
        <v>24</v>
      </c>
      <c r="B95" s="77" t="s">
        <v>43</v>
      </c>
      <c r="C95" s="87">
        <v>0.21785227177812325</v>
      </c>
      <c r="D95" s="87">
        <v>0</v>
      </c>
      <c r="E95" s="87">
        <v>0</v>
      </c>
      <c r="F95" s="87">
        <v>0</v>
      </c>
      <c r="G95" s="87">
        <v>0</v>
      </c>
      <c r="H95" s="87">
        <v>0</v>
      </c>
      <c r="I95" s="87">
        <v>0</v>
      </c>
      <c r="J95" s="87">
        <v>0.29288480300547648</v>
      </c>
      <c r="K95" s="87">
        <v>1.8750249797735794E-3</v>
      </c>
      <c r="L95" s="87">
        <v>0</v>
      </c>
      <c r="M95" s="88">
        <v>1.9330104865666525E-2</v>
      </c>
    </row>
    <row r="96" spans="1:13" x14ac:dyDescent="0.25">
      <c r="A96" s="58">
        <v>25</v>
      </c>
      <c r="B96" s="77" t="s">
        <v>44</v>
      </c>
      <c r="C96" s="87">
        <v>5.0599139228538516E-2</v>
      </c>
      <c r="D96" s="87">
        <v>1.1125432056532332</v>
      </c>
      <c r="E96" s="87">
        <v>0</v>
      </c>
      <c r="F96" s="87">
        <v>0</v>
      </c>
      <c r="G96" s="87">
        <v>0</v>
      </c>
      <c r="H96" s="87">
        <v>0</v>
      </c>
      <c r="I96" s="87">
        <v>0</v>
      </c>
      <c r="J96" s="87">
        <v>0</v>
      </c>
      <c r="K96" s="87">
        <v>0</v>
      </c>
      <c r="L96" s="87">
        <v>0</v>
      </c>
      <c r="M96" s="88">
        <v>4.4908120202808597E-3</v>
      </c>
    </row>
    <row r="97" spans="1:13" x14ac:dyDescent="0.25">
      <c r="A97" s="58">
        <v>26</v>
      </c>
      <c r="B97" s="77" t="s">
        <v>45</v>
      </c>
      <c r="C97" s="87">
        <v>0.57229661695071921</v>
      </c>
      <c r="D97" s="87">
        <v>34.329904631585478</v>
      </c>
      <c r="E97" s="87">
        <v>0</v>
      </c>
      <c r="F97" s="87">
        <v>0</v>
      </c>
      <c r="G97" s="87">
        <v>2.3426536423778593E-2</v>
      </c>
      <c r="H97" s="87">
        <v>1.1566793127306347</v>
      </c>
      <c r="I97" s="87">
        <v>0</v>
      </c>
      <c r="J97" s="87">
        <v>0</v>
      </c>
      <c r="K97" s="87">
        <v>0</v>
      </c>
      <c r="L97" s="87">
        <v>7.0703628302616173E-2</v>
      </c>
      <c r="M97" s="88">
        <v>0.11031771051000155</v>
      </c>
    </row>
    <row r="98" spans="1:13" x14ac:dyDescent="0.25">
      <c r="A98" s="58">
        <v>27</v>
      </c>
      <c r="B98" s="77" t="s">
        <v>46</v>
      </c>
      <c r="C98" s="87">
        <v>0.21809582321713528</v>
      </c>
      <c r="D98" s="87">
        <v>14.587711922451957</v>
      </c>
      <c r="E98" s="87">
        <v>0</v>
      </c>
      <c r="F98" s="87">
        <v>0</v>
      </c>
      <c r="G98" s="87">
        <v>0</v>
      </c>
      <c r="H98" s="87">
        <v>0</v>
      </c>
      <c r="I98" s="87">
        <v>0</v>
      </c>
      <c r="J98" s="87">
        <v>0</v>
      </c>
      <c r="K98" s="87">
        <v>0</v>
      </c>
      <c r="L98" s="87">
        <v>0</v>
      </c>
      <c r="M98" s="88">
        <v>1.9370718654076115E-2</v>
      </c>
    </row>
    <row r="99" spans="1:13" x14ac:dyDescent="0.25">
      <c r="A99" s="58">
        <v>28</v>
      </c>
      <c r="B99" s="77" t="s">
        <v>47</v>
      </c>
      <c r="C99" s="87">
        <v>0.36440332398303121</v>
      </c>
      <c r="D99" s="87">
        <v>0</v>
      </c>
      <c r="E99" s="87">
        <v>0</v>
      </c>
      <c r="F99" s="87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1.2962553170227259E-4</v>
      </c>
      <c r="M99" s="88">
        <v>3.2383836897980182E-2</v>
      </c>
    </row>
    <row r="100" spans="1:13" x14ac:dyDescent="0.25">
      <c r="A100" s="58">
        <v>29</v>
      </c>
      <c r="B100" s="77" t="s">
        <v>48</v>
      </c>
      <c r="C100" s="87">
        <v>0.18357931272895531</v>
      </c>
      <c r="D100" s="87">
        <v>0</v>
      </c>
      <c r="E100" s="87">
        <v>0</v>
      </c>
      <c r="F100" s="87">
        <v>0</v>
      </c>
      <c r="G100" s="87">
        <v>0</v>
      </c>
      <c r="H100" s="87">
        <v>0</v>
      </c>
      <c r="I100" s="87">
        <v>0</v>
      </c>
      <c r="J100" s="87">
        <v>0</v>
      </c>
      <c r="K100" s="87">
        <v>0</v>
      </c>
      <c r="L100" s="87">
        <v>3.1479180364194843E-4</v>
      </c>
      <c r="M100" s="88">
        <v>1.6417504255483453E-2</v>
      </c>
    </row>
    <row r="101" spans="1:13" x14ac:dyDescent="0.25">
      <c r="A101" s="58">
        <v>30</v>
      </c>
      <c r="B101" s="77" t="s">
        <v>49</v>
      </c>
      <c r="C101" s="87">
        <v>0.16061373260315867</v>
      </c>
      <c r="D101" s="87">
        <v>0</v>
      </c>
      <c r="E101" s="87">
        <v>0</v>
      </c>
      <c r="F101" s="87">
        <v>0</v>
      </c>
      <c r="G101" s="87">
        <v>2.8238738816121232E-2</v>
      </c>
      <c r="H101" s="87">
        <v>2.3112087381223129E-2</v>
      </c>
      <c r="I101" s="87">
        <v>8.1222358140548825E-4</v>
      </c>
      <c r="J101" s="87">
        <v>0</v>
      </c>
      <c r="K101" s="87">
        <v>0</v>
      </c>
      <c r="L101" s="87">
        <v>3.7416688980212873E-2</v>
      </c>
      <c r="M101" s="88">
        <v>3.6821541196612566E-2</v>
      </c>
    </row>
    <row r="102" spans="1:13" x14ac:dyDescent="0.25">
      <c r="A102" s="58">
        <v>31</v>
      </c>
      <c r="B102" s="77" t="s">
        <v>50</v>
      </c>
      <c r="C102" s="87">
        <v>0.25276817594651441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8">
        <v>2.2425854444975642E-2</v>
      </c>
    </row>
    <row r="103" spans="1:13" x14ac:dyDescent="0.25">
      <c r="A103" s="58">
        <v>32</v>
      </c>
      <c r="B103" s="77" t="s">
        <v>51</v>
      </c>
      <c r="C103" s="87">
        <v>2.6271369692020472</v>
      </c>
      <c r="D103" s="87">
        <v>0</v>
      </c>
      <c r="E103" s="87">
        <v>0</v>
      </c>
      <c r="F103" s="87">
        <v>0</v>
      </c>
      <c r="G103" s="87">
        <v>0.52113120463287044</v>
      </c>
      <c r="H103" s="87">
        <v>0.23740766513161357</v>
      </c>
      <c r="I103" s="87">
        <v>8.7645947891337159E-2</v>
      </c>
      <c r="J103" s="87">
        <v>0</v>
      </c>
      <c r="K103" s="87">
        <v>0</v>
      </c>
      <c r="L103" s="87">
        <v>3.8147541711840391</v>
      </c>
      <c r="M103" s="88">
        <v>1.9554124824952748</v>
      </c>
    </row>
    <row r="104" spans="1:13" x14ac:dyDescent="0.25">
      <c r="A104" s="58">
        <v>33</v>
      </c>
      <c r="B104" s="77" t="s">
        <v>70</v>
      </c>
      <c r="C104" s="87">
        <v>5.087365422324552E-3</v>
      </c>
      <c r="D104" s="87">
        <v>0</v>
      </c>
      <c r="E104" s="87">
        <v>0</v>
      </c>
      <c r="F104" s="87">
        <v>0</v>
      </c>
      <c r="G104" s="87">
        <v>3.6629112712166525</v>
      </c>
      <c r="H104" s="87">
        <v>0</v>
      </c>
      <c r="I104" s="87">
        <v>4.2328419278617782</v>
      </c>
      <c r="J104" s="87">
        <v>0</v>
      </c>
      <c r="K104" s="87">
        <v>0</v>
      </c>
      <c r="L104" s="87">
        <v>19.880491762697087</v>
      </c>
      <c r="M104" s="88">
        <v>10.103534524720937</v>
      </c>
    </row>
    <row r="105" spans="1:13" x14ac:dyDescent="0.25">
      <c r="A105" s="58">
        <v>34</v>
      </c>
      <c r="B105" s="77" t="s">
        <v>53</v>
      </c>
      <c r="C105" s="87">
        <v>0</v>
      </c>
      <c r="D105" s="87">
        <v>0</v>
      </c>
      <c r="E105" s="87">
        <v>0</v>
      </c>
      <c r="F105" s="87">
        <v>0</v>
      </c>
      <c r="G105" s="87">
        <v>0</v>
      </c>
      <c r="H105" s="87">
        <v>0</v>
      </c>
      <c r="I105" s="87">
        <v>0</v>
      </c>
      <c r="J105" s="87">
        <v>0</v>
      </c>
      <c r="K105" s="87">
        <v>0</v>
      </c>
      <c r="L105" s="87">
        <v>0</v>
      </c>
      <c r="M105" s="88">
        <v>0</v>
      </c>
    </row>
    <row r="106" spans="1:13" x14ac:dyDescent="0.25">
      <c r="A106" s="58">
        <v>35</v>
      </c>
      <c r="B106" s="77" t="s">
        <v>54</v>
      </c>
      <c r="C106" s="87">
        <v>0</v>
      </c>
      <c r="D106" s="87">
        <v>0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8">
        <v>0</v>
      </c>
    </row>
    <row r="107" spans="1:13" x14ac:dyDescent="0.25">
      <c r="A107" s="58">
        <v>36</v>
      </c>
      <c r="B107" s="77" t="s">
        <v>55</v>
      </c>
      <c r="C107" s="87">
        <v>0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8">
        <v>0</v>
      </c>
    </row>
    <row r="108" spans="1:13" x14ac:dyDescent="0.25">
      <c r="A108" s="58">
        <v>37</v>
      </c>
      <c r="B108" s="77" t="s">
        <v>56</v>
      </c>
      <c r="C108" s="87">
        <v>0</v>
      </c>
      <c r="D108" s="87">
        <v>0</v>
      </c>
      <c r="E108" s="87">
        <v>0</v>
      </c>
      <c r="F108" s="87">
        <v>0</v>
      </c>
      <c r="G108" s="87">
        <v>0</v>
      </c>
      <c r="H108" s="87">
        <v>0</v>
      </c>
      <c r="I108" s="87">
        <v>0</v>
      </c>
      <c r="J108" s="87">
        <v>0</v>
      </c>
      <c r="K108" s="87">
        <v>0</v>
      </c>
      <c r="L108" s="87">
        <v>0</v>
      </c>
      <c r="M108" s="88">
        <v>0</v>
      </c>
    </row>
    <row r="109" spans="1:13" x14ac:dyDescent="0.25">
      <c r="A109" s="58">
        <v>38</v>
      </c>
      <c r="B109" s="77" t="s">
        <v>71</v>
      </c>
      <c r="C109" s="87">
        <v>4.5949055905899092</v>
      </c>
      <c r="D109" s="87">
        <v>0</v>
      </c>
      <c r="E109" s="87">
        <v>0</v>
      </c>
      <c r="F109" s="87">
        <v>0</v>
      </c>
      <c r="G109" s="87">
        <v>0</v>
      </c>
      <c r="H109" s="87">
        <v>2.7973567954748995</v>
      </c>
      <c r="I109" s="87">
        <v>0</v>
      </c>
      <c r="J109" s="87">
        <v>0</v>
      </c>
      <c r="K109" s="87">
        <v>1.9121229972268498E-2</v>
      </c>
      <c r="L109" s="87">
        <v>4.2805663065162043E-2</v>
      </c>
      <c r="M109" s="88">
        <v>0.48571943731788658</v>
      </c>
    </row>
    <row r="110" spans="1:13" x14ac:dyDescent="0.25">
      <c r="A110" s="58">
        <v>39</v>
      </c>
      <c r="B110" s="77" t="s">
        <v>58</v>
      </c>
      <c r="C110" s="87">
        <v>0</v>
      </c>
      <c r="D110" s="87">
        <v>0</v>
      </c>
      <c r="E110" s="87">
        <v>0</v>
      </c>
      <c r="F110" s="87">
        <v>0</v>
      </c>
      <c r="G110" s="87">
        <v>0</v>
      </c>
      <c r="H110" s="87">
        <v>0</v>
      </c>
      <c r="I110" s="87">
        <v>0</v>
      </c>
      <c r="J110" s="87">
        <v>0</v>
      </c>
      <c r="K110" s="87">
        <v>0</v>
      </c>
      <c r="L110" s="87">
        <v>0</v>
      </c>
      <c r="M110" s="88">
        <v>0</v>
      </c>
    </row>
    <row r="111" spans="1:13" ht="15.75" thickBot="1" x14ac:dyDescent="0.3">
      <c r="A111" s="58">
        <v>40</v>
      </c>
      <c r="B111" s="77" t="s">
        <v>59</v>
      </c>
      <c r="C111" s="87">
        <v>0</v>
      </c>
      <c r="D111" s="87">
        <v>0</v>
      </c>
      <c r="E111" s="87"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9">
        <v>0</v>
      </c>
    </row>
    <row r="112" spans="1:13" ht="17.25" thickTop="1" thickBot="1" x14ac:dyDescent="0.3">
      <c r="A112" s="66"/>
      <c r="B112" s="80" t="s">
        <v>4</v>
      </c>
      <c r="C112" s="90">
        <v>99.999999999999915</v>
      </c>
      <c r="D112" s="90">
        <v>100</v>
      </c>
      <c r="E112" s="90">
        <v>100</v>
      </c>
      <c r="F112" s="90">
        <v>0</v>
      </c>
      <c r="G112" s="90">
        <v>100</v>
      </c>
      <c r="H112" s="90">
        <v>100</v>
      </c>
      <c r="I112" s="90">
        <v>100</v>
      </c>
      <c r="J112" s="90">
        <v>100</v>
      </c>
      <c r="K112" s="90">
        <v>100</v>
      </c>
      <c r="L112" s="90">
        <v>100</v>
      </c>
      <c r="M112" s="91">
        <v>100</v>
      </c>
    </row>
    <row r="113" spans="1:13" ht="17.25" thickTop="1" thickBot="1" x14ac:dyDescent="0.3">
      <c r="A113" s="66"/>
      <c r="B113" s="80" t="s">
        <v>72</v>
      </c>
      <c r="C113" s="92">
        <v>1626218.270796001</v>
      </c>
      <c r="D113" s="92">
        <v>26.425939999999997</v>
      </c>
      <c r="E113" s="92">
        <v>2.3959999999999999</v>
      </c>
      <c r="F113" s="92">
        <v>0</v>
      </c>
      <c r="G113" s="92">
        <v>4154474.431876</v>
      </c>
      <c r="H113" s="92">
        <v>395372.53166599997</v>
      </c>
      <c r="I113" s="92">
        <v>4559188.8548619999</v>
      </c>
      <c r="J113" s="92">
        <v>27.514572000000001</v>
      </c>
      <c r="K113" s="92">
        <v>15503.793449999999</v>
      </c>
      <c r="L113" s="92">
        <v>7578753.8696960006</v>
      </c>
      <c r="M113" s="93">
        <v>18329568.088858005</v>
      </c>
    </row>
    <row r="114" spans="1:13" ht="15.75" thickTop="1" x14ac:dyDescent="0.25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</row>
    <row r="115" spans="1:13" x14ac:dyDescent="0.25">
      <c r="A115" s="102" t="s">
        <v>86</v>
      </c>
      <c r="B115" s="102" t="s">
        <v>89</v>
      </c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1:13" x14ac:dyDescent="0.25">
      <c r="A116" s="102" t="s">
        <v>88</v>
      </c>
      <c r="B116" s="102" t="s">
        <v>96</v>
      </c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</row>
    <row r="117" spans="1:13" x14ac:dyDescent="0.25">
      <c r="A117" s="102"/>
      <c r="B117" s="102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1:13" x14ac:dyDescent="0.25">
      <c r="A118" s="102"/>
      <c r="B118" s="102" t="s">
        <v>64</v>
      </c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</row>
    <row r="119" spans="1:13" x14ac:dyDescent="0.25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</row>
    <row r="120" spans="1:13" x14ac:dyDescent="0.25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spans="1:13" x14ac:dyDescent="0.25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</row>
    <row r="122" spans="1:13" x14ac:dyDescent="0.25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</row>
    <row r="123" spans="1:13" x14ac:dyDescent="0.25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1:13" x14ac:dyDescent="0.25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1:13" x14ac:dyDescent="0.25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1:13" x14ac:dyDescent="0.25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</row>
    <row r="127" spans="1:13" x14ac:dyDescent="0.25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1:13" x14ac:dyDescent="0.25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="101" customFormat="1" x14ac:dyDescent="0.25"/>
    <row r="130" s="101" customFormat="1" x14ac:dyDescent="0.25"/>
    <row r="131" s="101" customFormat="1" x14ac:dyDescent="0.25"/>
    <row r="132" s="101" customFormat="1" x14ac:dyDescent="0.25"/>
    <row r="133" s="101" customFormat="1" x14ac:dyDescent="0.25"/>
    <row r="134" s="101" customFormat="1" x14ac:dyDescent="0.25"/>
    <row r="135" s="101" customFormat="1" x14ac:dyDescent="0.25"/>
    <row r="136" s="101" customFormat="1" x14ac:dyDescent="0.25"/>
    <row r="137" s="101" customFormat="1" x14ac:dyDescent="0.25"/>
    <row r="138" s="101" customFormat="1" x14ac:dyDescent="0.25"/>
    <row r="139" s="101" customFormat="1" x14ac:dyDescent="0.25"/>
    <row r="140" s="101" customFormat="1" x14ac:dyDescent="0.25"/>
    <row r="141" s="101" customFormat="1" x14ac:dyDescent="0.25"/>
    <row r="142" s="101" customFormat="1" x14ac:dyDescent="0.25"/>
    <row r="143" s="101" customFormat="1" x14ac:dyDescent="0.25"/>
    <row r="144" s="101" customFormat="1" x14ac:dyDescent="0.25"/>
    <row r="296" spans="1:13" ht="15" customHeight="1" x14ac:dyDescent="0.25"/>
    <row r="297" spans="1:13" ht="15.75" x14ac:dyDescent="0.25">
      <c r="A297" s="72"/>
      <c r="B297" s="94"/>
      <c r="C297" s="94"/>
      <c r="D297" s="94"/>
      <c r="E297" s="94"/>
      <c r="F297" s="94"/>
      <c r="G297" s="94"/>
      <c r="H297" s="94"/>
      <c r="I297" s="94"/>
      <c r="J297" s="94"/>
      <c r="K297" s="94"/>
      <c r="L297" s="52"/>
      <c r="M297" s="73"/>
    </row>
    <row r="298" spans="1:13" ht="15.75" x14ac:dyDescent="0.25">
      <c r="A298" s="74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6"/>
    </row>
    <row r="299" spans="1:13" ht="15.75" x14ac:dyDescent="0.25">
      <c r="A299" s="7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95"/>
    </row>
    <row r="300" spans="1:13" x14ac:dyDescent="0.25">
      <c r="A300" s="58"/>
      <c r="B300" s="51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</row>
    <row r="301" spans="1:13" x14ac:dyDescent="0.25">
      <c r="A301" s="58"/>
      <c r="B301" s="51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</row>
    <row r="302" spans="1:13" x14ac:dyDescent="0.25">
      <c r="A302" s="58"/>
      <c r="B302" s="51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</row>
    <row r="303" spans="1:13" x14ac:dyDescent="0.25">
      <c r="A303" s="58"/>
      <c r="B303" s="51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</row>
    <row r="304" spans="1:13" x14ac:dyDescent="0.25">
      <c r="A304" s="58"/>
      <c r="B304" s="51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</row>
    <row r="305" spans="1:13" x14ac:dyDescent="0.25">
      <c r="A305" s="58"/>
      <c r="B305" s="51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</row>
    <row r="306" spans="1:13" x14ac:dyDescent="0.25">
      <c r="A306" s="58"/>
      <c r="B306" s="51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</row>
    <row r="307" spans="1:13" x14ac:dyDescent="0.25">
      <c r="A307" s="58"/>
      <c r="B307" s="51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</row>
    <row r="308" spans="1:13" x14ac:dyDescent="0.25">
      <c r="A308" s="58"/>
      <c r="B308" s="51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</row>
    <row r="309" spans="1:13" x14ac:dyDescent="0.25">
      <c r="A309" s="58"/>
      <c r="B309" s="51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</row>
    <row r="310" spans="1:13" x14ac:dyDescent="0.25">
      <c r="A310" s="58"/>
      <c r="B310" s="51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</row>
    <row r="311" spans="1:13" x14ac:dyDescent="0.25">
      <c r="A311" s="58"/>
      <c r="B311" s="51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</row>
    <row r="312" spans="1:13" x14ac:dyDescent="0.25">
      <c r="A312" s="58"/>
      <c r="B312" s="51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</row>
    <row r="313" spans="1:13" x14ac:dyDescent="0.25">
      <c r="A313" s="58"/>
      <c r="B313" s="51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</row>
    <row r="314" spans="1:13" x14ac:dyDescent="0.25">
      <c r="A314" s="58"/>
      <c r="B314" s="51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</row>
    <row r="315" spans="1:13" x14ac:dyDescent="0.25">
      <c r="A315" s="58"/>
      <c r="B315" s="51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</row>
    <row r="316" spans="1:13" x14ac:dyDescent="0.25">
      <c r="A316" s="58"/>
      <c r="B316" s="51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</row>
    <row r="317" spans="1:13" x14ac:dyDescent="0.25">
      <c r="A317" s="58"/>
      <c r="B317" s="51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</row>
    <row r="318" spans="1:13" x14ac:dyDescent="0.25">
      <c r="A318" s="58"/>
      <c r="B318" s="51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</row>
    <row r="319" spans="1:13" x14ac:dyDescent="0.25">
      <c r="A319" s="58"/>
      <c r="B319" s="51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</row>
    <row r="320" spans="1:13" x14ac:dyDescent="0.25">
      <c r="A320" s="58"/>
      <c r="B320" s="51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</row>
    <row r="321" spans="1:13" x14ac:dyDescent="0.25">
      <c r="A321" s="58"/>
      <c r="B321" s="51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</row>
    <row r="322" spans="1:13" x14ac:dyDescent="0.25">
      <c r="A322" s="58"/>
      <c r="B322" s="51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</row>
    <row r="323" spans="1:13" x14ac:dyDescent="0.25">
      <c r="A323" s="58"/>
      <c r="B323" s="51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</row>
    <row r="324" spans="1:13" x14ac:dyDescent="0.25">
      <c r="A324" s="58"/>
      <c r="B324" s="51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</row>
    <row r="325" spans="1:13" x14ac:dyDescent="0.25">
      <c r="A325" s="58"/>
      <c r="B325" s="51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</row>
    <row r="326" spans="1:13" x14ac:dyDescent="0.25">
      <c r="A326" s="58"/>
      <c r="B326" s="51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</row>
    <row r="327" spans="1:13" x14ac:dyDescent="0.25">
      <c r="A327" s="58"/>
      <c r="B327" s="51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</row>
    <row r="328" spans="1:13" x14ac:dyDescent="0.25">
      <c r="A328" s="58"/>
      <c r="B328" s="51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</row>
    <row r="329" spans="1:13" x14ac:dyDescent="0.25">
      <c r="A329" s="58"/>
      <c r="B329" s="51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</row>
    <row r="330" spans="1:13" x14ac:dyDescent="0.25">
      <c r="A330" s="58"/>
      <c r="B330" s="51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</row>
    <row r="331" spans="1:13" x14ac:dyDescent="0.25">
      <c r="A331" s="58"/>
      <c r="B331" s="51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</row>
    <row r="332" spans="1:13" x14ac:dyDescent="0.25">
      <c r="A332" s="58"/>
      <c r="B332" s="51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</row>
    <row r="333" spans="1:13" x14ac:dyDescent="0.25">
      <c r="A333" s="58"/>
      <c r="B333" s="51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</row>
    <row r="334" spans="1:13" x14ac:dyDescent="0.25">
      <c r="A334" s="58"/>
      <c r="B334" s="51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</row>
    <row r="335" spans="1:13" x14ac:dyDescent="0.25">
      <c r="A335" s="58"/>
      <c r="B335" s="51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</row>
    <row r="336" spans="1:13" ht="15.75" x14ac:dyDescent="0.25">
      <c r="A336" s="58"/>
      <c r="B336" s="94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</row>
    <row r="337" spans="1:13" ht="15.75" x14ac:dyDescent="0.25">
      <c r="A337" s="68"/>
      <c r="B337" s="69"/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98"/>
    </row>
  </sheetData>
  <mergeCells count="8">
    <mergeCell ref="A67:M67"/>
    <mergeCell ref="C69:K69"/>
    <mergeCell ref="A6:M6"/>
    <mergeCell ref="A7:M7"/>
    <mergeCell ref="A8:M8"/>
    <mergeCell ref="B9:K9"/>
    <mergeCell ref="A65:M65"/>
    <mergeCell ref="A66:M6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7"/>
  <sheetViews>
    <sheetView workbookViewId="0">
      <selection activeCell="C31" sqref="C31"/>
    </sheetView>
  </sheetViews>
  <sheetFormatPr baseColWidth="10" defaultRowHeight="15" x14ac:dyDescent="0.25"/>
  <cols>
    <col min="1" max="1" width="3.7109375" customWidth="1"/>
    <col min="2" max="2" width="46.85546875" customWidth="1"/>
    <col min="3" max="3" width="31.140625" customWidth="1"/>
    <col min="4" max="4" width="19.85546875" customWidth="1"/>
    <col min="5" max="5" width="17.42578125" customWidth="1"/>
    <col min="6" max="6" width="24.5703125" customWidth="1"/>
    <col min="7" max="7" width="29.85546875" customWidth="1"/>
    <col min="8" max="8" width="18.85546875" customWidth="1"/>
    <col min="9" max="9" width="26.7109375" customWidth="1"/>
    <col min="10" max="10" width="24" customWidth="1"/>
    <col min="11" max="11" width="22.85546875" customWidth="1"/>
    <col min="12" max="12" width="22" customWidth="1"/>
    <col min="13" max="13" width="25.42578125" customWidth="1"/>
    <col min="15" max="15" width="13.7109375" bestFit="1" customWidth="1"/>
    <col min="257" max="257" width="3.7109375" customWidth="1"/>
    <col min="258" max="258" width="46.85546875" customWidth="1"/>
    <col min="259" max="259" width="31.140625" customWidth="1"/>
    <col min="260" max="260" width="19.85546875" customWidth="1"/>
    <col min="261" max="261" width="17.42578125" customWidth="1"/>
    <col min="262" max="262" width="24.5703125" customWidth="1"/>
    <col min="263" max="263" width="29.85546875" customWidth="1"/>
    <col min="264" max="264" width="18.85546875" customWidth="1"/>
    <col min="265" max="265" width="26.7109375" customWidth="1"/>
    <col min="266" max="266" width="24" customWidth="1"/>
    <col min="267" max="267" width="22.85546875" customWidth="1"/>
    <col min="268" max="268" width="22" customWidth="1"/>
    <col min="269" max="269" width="25.42578125" customWidth="1"/>
    <col min="271" max="271" width="13.7109375" bestFit="1" customWidth="1"/>
    <col min="513" max="513" width="3.7109375" customWidth="1"/>
    <col min="514" max="514" width="46.85546875" customWidth="1"/>
    <col min="515" max="515" width="31.140625" customWidth="1"/>
    <col min="516" max="516" width="19.85546875" customWidth="1"/>
    <col min="517" max="517" width="17.42578125" customWidth="1"/>
    <col min="518" max="518" width="24.5703125" customWidth="1"/>
    <col min="519" max="519" width="29.85546875" customWidth="1"/>
    <col min="520" max="520" width="18.85546875" customWidth="1"/>
    <col min="521" max="521" width="26.7109375" customWidth="1"/>
    <col min="522" max="522" width="24" customWidth="1"/>
    <col min="523" max="523" width="22.85546875" customWidth="1"/>
    <col min="524" max="524" width="22" customWidth="1"/>
    <col min="525" max="525" width="25.42578125" customWidth="1"/>
    <col min="527" max="527" width="13.7109375" bestFit="1" customWidth="1"/>
    <col min="769" max="769" width="3.7109375" customWidth="1"/>
    <col min="770" max="770" width="46.85546875" customWidth="1"/>
    <col min="771" max="771" width="31.140625" customWidth="1"/>
    <col min="772" max="772" width="19.85546875" customWidth="1"/>
    <col min="773" max="773" width="17.42578125" customWidth="1"/>
    <col min="774" max="774" width="24.5703125" customWidth="1"/>
    <col min="775" max="775" width="29.85546875" customWidth="1"/>
    <col min="776" max="776" width="18.85546875" customWidth="1"/>
    <col min="777" max="777" width="26.7109375" customWidth="1"/>
    <col min="778" max="778" width="24" customWidth="1"/>
    <col min="779" max="779" width="22.85546875" customWidth="1"/>
    <col min="780" max="780" width="22" customWidth="1"/>
    <col min="781" max="781" width="25.42578125" customWidth="1"/>
    <col min="783" max="783" width="13.7109375" bestFit="1" customWidth="1"/>
    <col min="1025" max="1025" width="3.7109375" customWidth="1"/>
    <col min="1026" max="1026" width="46.85546875" customWidth="1"/>
    <col min="1027" max="1027" width="31.140625" customWidth="1"/>
    <col min="1028" max="1028" width="19.85546875" customWidth="1"/>
    <col min="1029" max="1029" width="17.42578125" customWidth="1"/>
    <col min="1030" max="1030" width="24.5703125" customWidth="1"/>
    <col min="1031" max="1031" width="29.85546875" customWidth="1"/>
    <col min="1032" max="1032" width="18.85546875" customWidth="1"/>
    <col min="1033" max="1033" width="26.7109375" customWidth="1"/>
    <col min="1034" max="1034" width="24" customWidth="1"/>
    <col min="1035" max="1035" width="22.85546875" customWidth="1"/>
    <col min="1036" max="1036" width="22" customWidth="1"/>
    <col min="1037" max="1037" width="25.42578125" customWidth="1"/>
    <col min="1039" max="1039" width="13.7109375" bestFit="1" customWidth="1"/>
    <col min="1281" max="1281" width="3.7109375" customWidth="1"/>
    <col min="1282" max="1282" width="46.85546875" customWidth="1"/>
    <col min="1283" max="1283" width="31.140625" customWidth="1"/>
    <col min="1284" max="1284" width="19.85546875" customWidth="1"/>
    <col min="1285" max="1285" width="17.42578125" customWidth="1"/>
    <col min="1286" max="1286" width="24.5703125" customWidth="1"/>
    <col min="1287" max="1287" width="29.85546875" customWidth="1"/>
    <col min="1288" max="1288" width="18.85546875" customWidth="1"/>
    <col min="1289" max="1289" width="26.7109375" customWidth="1"/>
    <col min="1290" max="1290" width="24" customWidth="1"/>
    <col min="1291" max="1291" width="22.85546875" customWidth="1"/>
    <col min="1292" max="1292" width="22" customWidth="1"/>
    <col min="1293" max="1293" width="25.42578125" customWidth="1"/>
    <col min="1295" max="1295" width="13.7109375" bestFit="1" customWidth="1"/>
    <col min="1537" max="1537" width="3.7109375" customWidth="1"/>
    <col min="1538" max="1538" width="46.85546875" customWidth="1"/>
    <col min="1539" max="1539" width="31.140625" customWidth="1"/>
    <col min="1540" max="1540" width="19.85546875" customWidth="1"/>
    <col min="1541" max="1541" width="17.42578125" customWidth="1"/>
    <col min="1542" max="1542" width="24.5703125" customWidth="1"/>
    <col min="1543" max="1543" width="29.85546875" customWidth="1"/>
    <col min="1544" max="1544" width="18.85546875" customWidth="1"/>
    <col min="1545" max="1545" width="26.7109375" customWidth="1"/>
    <col min="1546" max="1546" width="24" customWidth="1"/>
    <col min="1547" max="1547" width="22.85546875" customWidth="1"/>
    <col min="1548" max="1548" width="22" customWidth="1"/>
    <col min="1549" max="1549" width="25.42578125" customWidth="1"/>
    <col min="1551" max="1551" width="13.7109375" bestFit="1" customWidth="1"/>
    <col min="1793" max="1793" width="3.7109375" customWidth="1"/>
    <col min="1794" max="1794" width="46.85546875" customWidth="1"/>
    <col min="1795" max="1795" width="31.140625" customWidth="1"/>
    <col min="1796" max="1796" width="19.85546875" customWidth="1"/>
    <col min="1797" max="1797" width="17.42578125" customWidth="1"/>
    <col min="1798" max="1798" width="24.5703125" customWidth="1"/>
    <col min="1799" max="1799" width="29.85546875" customWidth="1"/>
    <col min="1800" max="1800" width="18.85546875" customWidth="1"/>
    <col min="1801" max="1801" width="26.7109375" customWidth="1"/>
    <col min="1802" max="1802" width="24" customWidth="1"/>
    <col min="1803" max="1803" width="22.85546875" customWidth="1"/>
    <col min="1804" max="1804" width="22" customWidth="1"/>
    <col min="1805" max="1805" width="25.42578125" customWidth="1"/>
    <col min="1807" max="1807" width="13.7109375" bestFit="1" customWidth="1"/>
    <col min="2049" max="2049" width="3.7109375" customWidth="1"/>
    <col min="2050" max="2050" width="46.85546875" customWidth="1"/>
    <col min="2051" max="2051" width="31.140625" customWidth="1"/>
    <col min="2052" max="2052" width="19.85546875" customWidth="1"/>
    <col min="2053" max="2053" width="17.42578125" customWidth="1"/>
    <col min="2054" max="2054" width="24.5703125" customWidth="1"/>
    <col min="2055" max="2055" width="29.85546875" customWidth="1"/>
    <col min="2056" max="2056" width="18.85546875" customWidth="1"/>
    <col min="2057" max="2057" width="26.7109375" customWidth="1"/>
    <col min="2058" max="2058" width="24" customWidth="1"/>
    <col min="2059" max="2059" width="22.85546875" customWidth="1"/>
    <col min="2060" max="2060" width="22" customWidth="1"/>
    <col min="2061" max="2061" width="25.42578125" customWidth="1"/>
    <col min="2063" max="2063" width="13.7109375" bestFit="1" customWidth="1"/>
    <col min="2305" max="2305" width="3.7109375" customWidth="1"/>
    <col min="2306" max="2306" width="46.85546875" customWidth="1"/>
    <col min="2307" max="2307" width="31.140625" customWidth="1"/>
    <col min="2308" max="2308" width="19.85546875" customWidth="1"/>
    <col min="2309" max="2309" width="17.42578125" customWidth="1"/>
    <col min="2310" max="2310" width="24.5703125" customWidth="1"/>
    <col min="2311" max="2311" width="29.85546875" customWidth="1"/>
    <col min="2312" max="2312" width="18.85546875" customWidth="1"/>
    <col min="2313" max="2313" width="26.7109375" customWidth="1"/>
    <col min="2314" max="2314" width="24" customWidth="1"/>
    <col min="2315" max="2315" width="22.85546875" customWidth="1"/>
    <col min="2316" max="2316" width="22" customWidth="1"/>
    <col min="2317" max="2317" width="25.42578125" customWidth="1"/>
    <col min="2319" max="2319" width="13.7109375" bestFit="1" customWidth="1"/>
    <col min="2561" max="2561" width="3.7109375" customWidth="1"/>
    <col min="2562" max="2562" width="46.85546875" customWidth="1"/>
    <col min="2563" max="2563" width="31.140625" customWidth="1"/>
    <col min="2564" max="2564" width="19.85546875" customWidth="1"/>
    <col min="2565" max="2565" width="17.42578125" customWidth="1"/>
    <col min="2566" max="2566" width="24.5703125" customWidth="1"/>
    <col min="2567" max="2567" width="29.85546875" customWidth="1"/>
    <col min="2568" max="2568" width="18.85546875" customWidth="1"/>
    <col min="2569" max="2569" width="26.7109375" customWidth="1"/>
    <col min="2570" max="2570" width="24" customWidth="1"/>
    <col min="2571" max="2571" width="22.85546875" customWidth="1"/>
    <col min="2572" max="2572" width="22" customWidth="1"/>
    <col min="2573" max="2573" width="25.42578125" customWidth="1"/>
    <col min="2575" max="2575" width="13.7109375" bestFit="1" customWidth="1"/>
    <col min="2817" max="2817" width="3.7109375" customWidth="1"/>
    <col min="2818" max="2818" width="46.85546875" customWidth="1"/>
    <col min="2819" max="2819" width="31.140625" customWidth="1"/>
    <col min="2820" max="2820" width="19.85546875" customWidth="1"/>
    <col min="2821" max="2821" width="17.42578125" customWidth="1"/>
    <col min="2822" max="2822" width="24.5703125" customWidth="1"/>
    <col min="2823" max="2823" width="29.85546875" customWidth="1"/>
    <col min="2824" max="2824" width="18.85546875" customWidth="1"/>
    <col min="2825" max="2825" width="26.7109375" customWidth="1"/>
    <col min="2826" max="2826" width="24" customWidth="1"/>
    <col min="2827" max="2827" width="22.85546875" customWidth="1"/>
    <col min="2828" max="2828" width="22" customWidth="1"/>
    <col min="2829" max="2829" width="25.42578125" customWidth="1"/>
    <col min="2831" max="2831" width="13.7109375" bestFit="1" customWidth="1"/>
    <col min="3073" max="3073" width="3.7109375" customWidth="1"/>
    <col min="3074" max="3074" width="46.85546875" customWidth="1"/>
    <col min="3075" max="3075" width="31.140625" customWidth="1"/>
    <col min="3076" max="3076" width="19.85546875" customWidth="1"/>
    <col min="3077" max="3077" width="17.42578125" customWidth="1"/>
    <col min="3078" max="3078" width="24.5703125" customWidth="1"/>
    <col min="3079" max="3079" width="29.85546875" customWidth="1"/>
    <col min="3080" max="3080" width="18.85546875" customWidth="1"/>
    <col min="3081" max="3081" width="26.7109375" customWidth="1"/>
    <col min="3082" max="3082" width="24" customWidth="1"/>
    <col min="3083" max="3083" width="22.85546875" customWidth="1"/>
    <col min="3084" max="3084" width="22" customWidth="1"/>
    <col min="3085" max="3085" width="25.42578125" customWidth="1"/>
    <col min="3087" max="3087" width="13.7109375" bestFit="1" customWidth="1"/>
    <col min="3329" max="3329" width="3.7109375" customWidth="1"/>
    <col min="3330" max="3330" width="46.85546875" customWidth="1"/>
    <col min="3331" max="3331" width="31.140625" customWidth="1"/>
    <col min="3332" max="3332" width="19.85546875" customWidth="1"/>
    <col min="3333" max="3333" width="17.42578125" customWidth="1"/>
    <col min="3334" max="3334" width="24.5703125" customWidth="1"/>
    <col min="3335" max="3335" width="29.85546875" customWidth="1"/>
    <col min="3336" max="3336" width="18.85546875" customWidth="1"/>
    <col min="3337" max="3337" width="26.7109375" customWidth="1"/>
    <col min="3338" max="3338" width="24" customWidth="1"/>
    <col min="3339" max="3339" width="22.85546875" customWidth="1"/>
    <col min="3340" max="3340" width="22" customWidth="1"/>
    <col min="3341" max="3341" width="25.42578125" customWidth="1"/>
    <col min="3343" max="3343" width="13.7109375" bestFit="1" customWidth="1"/>
    <col min="3585" max="3585" width="3.7109375" customWidth="1"/>
    <col min="3586" max="3586" width="46.85546875" customWidth="1"/>
    <col min="3587" max="3587" width="31.140625" customWidth="1"/>
    <col min="3588" max="3588" width="19.85546875" customWidth="1"/>
    <col min="3589" max="3589" width="17.42578125" customWidth="1"/>
    <col min="3590" max="3590" width="24.5703125" customWidth="1"/>
    <col min="3591" max="3591" width="29.85546875" customWidth="1"/>
    <col min="3592" max="3592" width="18.85546875" customWidth="1"/>
    <col min="3593" max="3593" width="26.7109375" customWidth="1"/>
    <col min="3594" max="3594" width="24" customWidth="1"/>
    <col min="3595" max="3595" width="22.85546875" customWidth="1"/>
    <col min="3596" max="3596" width="22" customWidth="1"/>
    <col min="3597" max="3597" width="25.42578125" customWidth="1"/>
    <col min="3599" max="3599" width="13.7109375" bestFit="1" customWidth="1"/>
    <col min="3841" max="3841" width="3.7109375" customWidth="1"/>
    <col min="3842" max="3842" width="46.85546875" customWidth="1"/>
    <col min="3843" max="3843" width="31.140625" customWidth="1"/>
    <col min="3844" max="3844" width="19.85546875" customWidth="1"/>
    <col min="3845" max="3845" width="17.42578125" customWidth="1"/>
    <col min="3846" max="3846" width="24.5703125" customWidth="1"/>
    <col min="3847" max="3847" width="29.85546875" customWidth="1"/>
    <col min="3848" max="3848" width="18.85546875" customWidth="1"/>
    <col min="3849" max="3849" width="26.7109375" customWidth="1"/>
    <col min="3850" max="3850" width="24" customWidth="1"/>
    <col min="3851" max="3851" width="22.85546875" customWidth="1"/>
    <col min="3852" max="3852" width="22" customWidth="1"/>
    <col min="3853" max="3853" width="25.42578125" customWidth="1"/>
    <col min="3855" max="3855" width="13.7109375" bestFit="1" customWidth="1"/>
    <col min="4097" max="4097" width="3.7109375" customWidth="1"/>
    <col min="4098" max="4098" width="46.85546875" customWidth="1"/>
    <col min="4099" max="4099" width="31.140625" customWidth="1"/>
    <col min="4100" max="4100" width="19.85546875" customWidth="1"/>
    <col min="4101" max="4101" width="17.42578125" customWidth="1"/>
    <col min="4102" max="4102" width="24.5703125" customWidth="1"/>
    <col min="4103" max="4103" width="29.85546875" customWidth="1"/>
    <col min="4104" max="4104" width="18.85546875" customWidth="1"/>
    <col min="4105" max="4105" width="26.7109375" customWidth="1"/>
    <col min="4106" max="4106" width="24" customWidth="1"/>
    <col min="4107" max="4107" width="22.85546875" customWidth="1"/>
    <col min="4108" max="4108" width="22" customWidth="1"/>
    <col min="4109" max="4109" width="25.42578125" customWidth="1"/>
    <col min="4111" max="4111" width="13.7109375" bestFit="1" customWidth="1"/>
    <col min="4353" max="4353" width="3.7109375" customWidth="1"/>
    <col min="4354" max="4354" width="46.85546875" customWidth="1"/>
    <col min="4355" max="4355" width="31.140625" customWidth="1"/>
    <col min="4356" max="4356" width="19.85546875" customWidth="1"/>
    <col min="4357" max="4357" width="17.42578125" customWidth="1"/>
    <col min="4358" max="4358" width="24.5703125" customWidth="1"/>
    <col min="4359" max="4359" width="29.85546875" customWidth="1"/>
    <col min="4360" max="4360" width="18.85546875" customWidth="1"/>
    <col min="4361" max="4361" width="26.7109375" customWidth="1"/>
    <col min="4362" max="4362" width="24" customWidth="1"/>
    <col min="4363" max="4363" width="22.85546875" customWidth="1"/>
    <col min="4364" max="4364" width="22" customWidth="1"/>
    <col min="4365" max="4365" width="25.42578125" customWidth="1"/>
    <col min="4367" max="4367" width="13.7109375" bestFit="1" customWidth="1"/>
    <col min="4609" max="4609" width="3.7109375" customWidth="1"/>
    <col min="4610" max="4610" width="46.85546875" customWidth="1"/>
    <col min="4611" max="4611" width="31.140625" customWidth="1"/>
    <col min="4612" max="4612" width="19.85546875" customWidth="1"/>
    <col min="4613" max="4613" width="17.42578125" customWidth="1"/>
    <col min="4614" max="4614" width="24.5703125" customWidth="1"/>
    <col min="4615" max="4615" width="29.85546875" customWidth="1"/>
    <col min="4616" max="4616" width="18.85546875" customWidth="1"/>
    <col min="4617" max="4617" width="26.7109375" customWidth="1"/>
    <col min="4618" max="4618" width="24" customWidth="1"/>
    <col min="4619" max="4619" width="22.85546875" customWidth="1"/>
    <col min="4620" max="4620" width="22" customWidth="1"/>
    <col min="4621" max="4621" width="25.42578125" customWidth="1"/>
    <col min="4623" max="4623" width="13.7109375" bestFit="1" customWidth="1"/>
    <col min="4865" max="4865" width="3.7109375" customWidth="1"/>
    <col min="4866" max="4866" width="46.85546875" customWidth="1"/>
    <col min="4867" max="4867" width="31.140625" customWidth="1"/>
    <col min="4868" max="4868" width="19.85546875" customWidth="1"/>
    <col min="4869" max="4869" width="17.42578125" customWidth="1"/>
    <col min="4870" max="4870" width="24.5703125" customWidth="1"/>
    <col min="4871" max="4871" width="29.85546875" customWidth="1"/>
    <col min="4872" max="4872" width="18.85546875" customWidth="1"/>
    <col min="4873" max="4873" width="26.7109375" customWidth="1"/>
    <col min="4874" max="4874" width="24" customWidth="1"/>
    <col min="4875" max="4875" width="22.85546875" customWidth="1"/>
    <col min="4876" max="4876" width="22" customWidth="1"/>
    <col min="4877" max="4877" width="25.42578125" customWidth="1"/>
    <col min="4879" max="4879" width="13.7109375" bestFit="1" customWidth="1"/>
    <col min="5121" max="5121" width="3.7109375" customWidth="1"/>
    <col min="5122" max="5122" width="46.85546875" customWidth="1"/>
    <col min="5123" max="5123" width="31.140625" customWidth="1"/>
    <col min="5124" max="5124" width="19.85546875" customWidth="1"/>
    <col min="5125" max="5125" width="17.42578125" customWidth="1"/>
    <col min="5126" max="5126" width="24.5703125" customWidth="1"/>
    <col min="5127" max="5127" width="29.85546875" customWidth="1"/>
    <col min="5128" max="5128" width="18.85546875" customWidth="1"/>
    <col min="5129" max="5129" width="26.7109375" customWidth="1"/>
    <col min="5130" max="5130" width="24" customWidth="1"/>
    <col min="5131" max="5131" width="22.85546875" customWidth="1"/>
    <col min="5132" max="5132" width="22" customWidth="1"/>
    <col min="5133" max="5133" width="25.42578125" customWidth="1"/>
    <col min="5135" max="5135" width="13.7109375" bestFit="1" customWidth="1"/>
    <col min="5377" max="5377" width="3.7109375" customWidth="1"/>
    <col min="5378" max="5378" width="46.85546875" customWidth="1"/>
    <col min="5379" max="5379" width="31.140625" customWidth="1"/>
    <col min="5380" max="5380" width="19.85546875" customWidth="1"/>
    <col min="5381" max="5381" width="17.42578125" customWidth="1"/>
    <col min="5382" max="5382" width="24.5703125" customWidth="1"/>
    <col min="5383" max="5383" width="29.85546875" customWidth="1"/>
    <col min="5384" max="5384" width="18.85546875" customWidth="1"/>
    <col min="5385" max="5385" width="26.7109375" customWidth="1"/>
    <col min="5386" max="5386" width="24" customWidth="1"/>
    <col min="5387" max="5387" width="22.85546875" customWidth="1"/>
    <col min="5388" max="5388" width="22" customWidth="1"/>
    <col min="5389" max="5389" width="25.42578125" customWidth="1"/>
    <col min="5391" max="5391" width="13.7109375" bestFit="1" customWidth="1"/>
    <col min="5633" max="5633" width="3.7109375" customWidth="1"/>
    <col min="5634" max="5634" width="46.85546875" customWidth="1"/>
    <col min="5635" max="5635" width="31.140625" customWidth="1"/>
    <col min="5636" max="5636" width="19.85546875" customWidth="1"/>
    <col min="5637" max="5637" width="17.42578125" customWidth="1"/>
    <col min="5638" max="5638" width="24.5703125" customWidth="1"/>
    <col min="5639" max="5639" width="29.85546875" customWidth="1"/>
    <col min="5640" max="5640" width="18.85546875" customWidth="1"/>
    <col min="5641" max="5641" width="26.7109375" customWidth="1"/>
    <col min="5642" max="5642" width="24" customWidth="1"/>
    <col min="5643" max="5643" width="22.85546875" customWidth="1"/>
    <col min="5644" max="5644" width="22" customWidth="1"/>
    <col min="5645" max="5645" width="25.42578125" customWidth="1"/>
    <col min="5647" max="5647" width="13.7109375" bestFit="1" customWidth="1"/>
    <col min="5889" max="5889" width="3.7109375" customWidth="1"/>
    <col min="5890" max="5890" width="46.85546875" customWidth="1"/>
    <col min="5891" max="5891" width="31.140625" customWidth="1"/>
    <col min="5892" max="5892" width="19.85546875" customWidth="1"/>
    <col min="5893" max="5893" width="17.42578125" customWidth="1"/>
    <col min="5894" max="5894" width="24.5703125" customWidth="1"/>
    <col min="5895" max="5895" width="29.85546875" customWidth="1"/>
    <col min="5896" max="5896" width="18.85546875" customWidth="1"/>
    <col min="5897" max="5897" width="26.7109375" customWidth="1"/>
    <col min="5898" max="5898" width="24" customWidth="1"/>
    <col min="5899" max="5899" width="22.85546875" customWidth="1"/>
    <col min="5900" max="5900" width="22" customWidth="1"/>
    <col min="5901" max="5901" width="25.42578125" customWidth="1"/>
    <col min="5903" max="5903" width="13.7109375" bestFit="1" customWidth="1"/>
    <col min="6145" max="6145" width="3.7109375" customWidth="1"/>
    <col min="6146" max="6146" width="46.85546875" customWidth="1"/>
    <col min="6147" max="6147" width="31.140625" customWidth="1"/>
    <col min="6148" max="6148" width="19.85546875" customWidth="1"/>
    <col min="6149" max="6149" width="17.42578125" customWidth="1"/>
    <col min="6150" max="6150" width="24.5703125" customWidth="1"/>
    <col min="6151" max="6151" width="29.85546875" customWidth="1"/>
    <col min="6152" max="6152" width="18.85546875" customWidth="1"/>
    <col min="6153" max="6153" width="26.7109375" customWidth="1"/>
    <col min="6154" max="6154" width="24" customWidth="1"/>
    <col min="6155" max="6155" width="22.85546875" customWidth="1"/>
    <col min="6156" max="6156" width="22" customWidth="1"/>
    <col min="6157" max="6157" width="25.42578125" customWidth="1"/>
    <col min="6159" max="6159" width="13.7109375" bestFit="1" customWidth="1"/>
    <col min="6401" max="6401" width="3.7109375" customWidth="1"/>
    <col min="6402" max="6402" width="46.85546875" customWidth="1"/>
    <col min="6403" max="6403" width="31.140625" customWidth="1"/>
    <col min="6404" max="6404" width="19.85546875" customWidth="1"/>
    <col min="6405" max="6405" width="17.42578125" customWidth="1"/>
    <col min="6406" max="6406" width="24.5703125" customWidth="1"/>
    <col min="6407" max="6407" width="29.85546875" customWidth="1"/>
    <col min="6408" max="6408" width="18.85546875" customWidth="1"/>
    <col min="6409" max="6409" width="26.7109375" customWidth="1"/>
    <col min="6410" max="6410" width="24" customWidth="1"/>
    <col min="6411" max="6411" width="22.85546875" customWidth="1"/>
    <col min="6412" max="6412" width="22" customWidth="1"/>
    <col min="6413" max="6413" width="25.42578125" customWidth="1"/>
    <col min="6415" max="6415" width="13.7109375" bestFit="1" customWidth="1"/>
    <col min="6657" max="6657" width="3.7109375" customWidth="1"/>
    <col min="6658" max="6658" width="46.85546875" customWidth="1"/>
    <col min="6659" max="6659" width="31.140625" customWidth="1"/>
    <col min="6660" max="6660" width="19.85546875" customWidth="1"/>
    <col min="6661" max="6661" width="17.42578125" customWidth="1"/>
    <col min="6662" max="6662" width="24.5703125" customWidth="1"/>
    <col min="6663" max="6663" width="29.85546875" customWidth="1"/>
    <col min="6664" max="6664" width="18.85546875" customWidth="1"/>
    <col min="6665" max="6665" width="26.7109375" customWidth="1"/>
    <col min="6666" max="6666" width="24" customWidth="1"/>
    <col min="6667" max="6667" width="22.85546875" customWidth="1"/>
    <col min="6668" max="6668" width="22" customWidth="1"/>
    <col min="6669" max="6669" width="25.42578125" customWidth="1"/>
    <col min="6671" max="6671" width="13.7109375" bestFit="1" customWidth="1"/>
    <col min="6913" max="6913" width="3.7109375" customWidth="1"/>
    <col min="6914" max="6914" width="46.85546875" customWidth="1"/>
    <col min="6915" max="6915" width="31.140625" customWidth="1"/>
    <col min="6916" max="6916" width="19.85546875" customWidth="1"/>
    <col min="6917" max="6917" width="17.42578125" customWidth="1"/>
    <col min="6918" max="6918" width="24.5703125" customWidth="1"/>
    <col min="6919" max="6919" width="29.85546875" customWidth="1"/>
    <col min="6920" max="6920" width="18.85546875" customWidth="1"/>
    <col min="6921" max="6921" width="26.7109375" customWidth="1"/>
    <col min="6922" max="6922" width="24" customWidth="1"/>
    <col min="6923" max="6923" width="22.85546875" customWidth="1"/>
    <col min="6924" max="6924" width="22" customWidth="1"/>
    <col min="6925" max="6925" width="25.42578125" customWidth="1"/>
    <col min="6927" max="6927" width="13.7109375" bestFit="1" customWidth="1"/>
    <col min="7169" max="7169" width="3.7109375" customWidth="1"/>
    <col min="7170" max="7170" width="46.85546875" customWidth="1"/>
    <col min="7171" max="7171" width="31.140625" customWidth="1"/>
    <col min="7172" max="7172" width="19.85546875" customWidth="1"/>
    <col min="7173" max="7173" width="17.42578125" customWidth="1"/>
    <col min="7174" max="7174" width="24.5703125" customWidth="1"/>
    <col min="7175" max="7175" width="29.85546875" customWidth="1"/>
    <col min="7176" max="7176" width="18.85546875" customWidth="1"/>
    <col min="7177" max="7177" width="26.7109375" customWidth="1"/>
    <col min="7178" max="7178" width="24" customWidth="1"/>
    <col min="7179" max="7179" width="22.85546875" customWidth="1"/>
    <col min="7180" max="7180" width="22" customWidth="1"/>
    <col min="7181" max="7181" width="25.42578125" customWidth="1"/>
    <col min="7183" max="7183" width="13.7109375" bestFit="1" customWidth="1"/>
    <col min="7425" max="7425" width="3.7109375" customWidth="1"/>
    <col min="7426" max="7426" width="46.85546875" customWidth="1"/>
    <col min="7427" max="7427" width="31.140625" customWidth="1"/>
    <col min="7428" max="7428" width="19.85546875" customWidth="1"/>
    <col min="7429" max="7429" width="17.42578125" customWidth="1"/>
    <col min="7430" max="7430" width="24.5703125" customWidth="1"/>
    <col min="7431" max="7431" width="29.85546875" customWidth="1"/>
    <col min="7432" max="7432" width="18.85546875" customWidth="1"/>
    <col min="7433" max="7433" width="26.7109375" customWidth="1"/>
    <col min="7434" max="7434" width="24" customWidth="1"/>
    <col min="7435" max="7435" width="22.85546875" customWidth="1"/>
    <col min="7436" max="7436" width="22" customWidth="1"/>
    <col min="7437" max="7437" width="25.42578125" customWidth="1"/>
    <col min="7439" max="7439" width="13.7109375" bestFit="1" customWidth="1"/>
    <col min="7681" max="7681" width="3.7109375" customWidth="1"/>
    <col min="7682" max="7682" width="46.85546875" customWidth="1"/>
    <col min="7683" max="7683" width="31.140625" customWidth="1"/>
    <col min="7684" max="7684" width="19.85546875" customWidth="1"/>
    <col min="7685" max="7685" width="17.42578125" customWidth="1"/>
    <col min="7686" max="7686" width="24.5703125" customWidth="1"/>
    <col min="7687" max="7687" width="29.85546875" customWidth="1"/>
    <col min="7688" max="7688" width="18.85546875" customWidth="1"/>
    <col min="7689" max="7689" width="26.7109375" customWidth="1"/>
    <col min="7690" max="7690" width="24" customWidth="1"/>
    <col min="7691" max="7691" width="22.85546875" customWidth="1"/>
    <col min="7692" max="7692" width="22" customWidth="1"/>
    <col min="7693" max="7693" width="25.42578125" customWidth="1"/>
    <col min="7695" max="7695" width="13.7109375" bestFit="1" customWidth="1"/>
    <col min="7937" max="7937" width="3.7109375" customWidth="1"/>
    <col min="7938" max="7938" width="46.85546875" customWidth="1"/>
    <col min="7939" max="7939" width="31.140625" customWidth="1"/>
    <col min="7940" max="7940" width="19.85546875" customWidth="1"/>
    <col min="7941" max="7941" width="17.42578125" customWidth="1"/>
    <col min="7942" max="7942" width="24.5703125" customWidth="1"/>
    <col min="7943" max="7943" width="29.85546875" customWidth="1"/>
    <col min="7944" max="7944" width="18.85546875" customWidth="1"/>
    <col min="7945" max="7945" width="26.7109375" customWidth="1"/>
    <col min="7946" max="7946" width="24" customWidth="1"/>
    <col min="7947" max="7947" width="22.85546875" customWidth="1"/>
    <col min="7948" max="7948" width="22" customWidth="1"/>
    <col min="7949" max="7949" width="25.42578125" customWidth="1"/>
    <col min="7951" max="7951" width="13.7109375" bestFit="1" customWidth="1"/>
    <col min="8193" max="8193" width="3.7109375" customWidth="1"/>
    <col min="8194" max="8194" width="46.85546875" customWidth="1"/>
    <col min="8195" max="8195" width="31.140625" customWidth="1"/>
    <col min="8196" max="8196" width="19.85546875" customWidth="1"/>
    <col min="8197" max="8197" width="17.42578125" customWidth="1"/>
    <col min="8198" max="8198" width="24.5703125" customWidth="1"/>
    <col min="8199" max="8199" width="29.85546875" customWidth="1"/>
    <col min="8200" max="8200" width="18.85546875" customWidth="1"/>
    <col min="8201" max="8201" width="26.7109375" customWidth="1"/>
    <col min="8202" max="8202" width="24" customWidth="1"/>
    <col min="8203" max="8203" width="22.85546875" customWidth="1"/>
    <col min="8204" max="8204" width="22" customWidth="1"/>
    <col min="8205" max="8205" width="25.42578125" customWidth="1"/>
    <col min="8207" max="8207" width="13.7109375" bestFit="1" customWidth="1"/>
    <col min="8449" max="8449" width="3.7109375" customWidth="1"/>
    <col min="8450" max="8450" width="46.85546875" customWidth="1"/>
    <col min="8451" max="8451" width="31.140625" customWidth="1"/>
    <col min="8452" max="8452" width="19.85546875" customWidth="1"/>
    <col min="8453" max="8453" width="17.42578125" customWidth="1"/>
    <col min="8454" max="8454" width="24.5703125" customWidth="1"/>
    <col min="8455" max="8455" width="29.85546875" customWidth="1"/>
    <col min="8456" max="8456" width="18.85546875" customWidth="1"/>
    <col min="8457" max="8457" width="26.7109375" customWidth="1"/>
    <col min="8458" max="8458" width="24" customWidth="1"/>
    <col min="8459" max="8459" width="22.85546875" customWidth="1"/>
    <col min="8460" max="8460" width="22" customWidth="1"/>
    <col min="8461" max="8461" width="25.42578125" customWidth="1"/>
    <col min="8463" max="8463" width="13.7109375" bestFit="1" customWidth="1"/>
    <col min="8705" max="8705" width="3.7109375" customWidth="1"/>
    <col min="8706" max="8706" width="46.85546875" customWidth="1"/>
    <col min="8707" max="8707" width="31.140625" customWidth="1"/>
    <col min="8708" max="8708" width="19.85546875" customWidth="1"/>
    <col min="8709" max="8709" width="17.42578125" customWidth="1"/>
    <col min="8710" max="8710" width="24.5703125" customWidth="1"/>
    <col min="8711" max="8711" width="29.85546875" customWidth="1"/>
    <col min="8712" max="8712" width="18.85546875" customWidth="1"/>
    <col min="8713" max="8713" width="26.7109375" customWidth="1"/>
    <col min="8714" max="8714" width="24" customWidth="1"/>
    <col min="8715" max="8715" width="22.85546875" customWidth="1"/>
    <col min="8716" max="8716" width="22" customWidth="1"/>
    <col min="8717" max="8717" width="25.42578125" customWidth="1"/>
    <col min="8719" max="8719" width="13.7109375" bestFit="1" customWidth="1"/>
    <col min="8961" max="8961" width="3.7109375" customWidth="1"/>
    <col min="8962" max="8962" width="46.85546875" customWidth="1"/>
    <col min="8963" max="8963" width="31.140625" customWidth="1"/>
    <col min="8964" max="8964" width="19.85546875" customWidth="1"/>
    <col min="8965" max="8965" width="17.42578125" customWidth="1"/>
    <col min="8966" max="8966" width="24.5703125" customWidth="1"/>
    <col min="8967" max="8967" width="29.85546875" customWidth="1"/>
    <col min="8968" max="8968" width="18.85546875" customWidth="1"/>
    <col min="8969" max="8969" width="26.7109375" customWidth="1"/>
    <col min="8970" max="8970" width="24" customWidth="1"/>
    <col min="8971" max="8971" width="22.85546875" customWidth="1"/>
    <col min="8972" max="8972" width="22" customWidth="1"/>
    <col min="8973" max="8973" width="25.42578125" customWidth="1"/>
    <col min="8975" max="8975" width="13.7109375" bestFit="1" customWidth="1"/>
    <col min="9217" max="9217" width="3.7109375" customWidth="1"/>
    <col min="9218" max="9218" width="46.85546875" customWidth="1"/>
    <col min="9219" max="9219" width="31.140625" customWidth="1"/>
    <col min="9220" max="9220" width="19.85546875" customWidth="1"/>
    <col min="9221" max="9221" width="17.42578125" customWidth="1"/>
    <col min="9222" max="9222" width="24.5703125" customWidth="1"/>
    <col min="9223" max="9223" width="29.85546875" customWidth="1"/>
    <col min="9224" max="9224" width="18.85546875" customWidth="1"/>
    <col min="9225" max="9225" width="26.7109375" customWidth="1"/>
    <col min="9226" max="9226" width="24" customWidth="1"/>
    <col min="9227" max="9227" width="22.85546875" customWidth="1"/>
    <col min="9228" max="9228" width="22" customWidth="1"/>
    <col min="9229" max="9229" width="25.42578125" customWidth="1"/>
    <col min="9231" max="9231" width="13.7109375" bestFit="1" customWidth="1"/>
    <col min="9473" max="9473" width="3.7109375" customWidth="1"/>
    <col min="9474" max="9474" width="46.85546875" customWidth="1"/>
    <col min="9475" max="9475" width="31.140625" customWidth="1"/>
    <col min="9476" max="9476" width="19.85546875" customWidth="1"/>
    <col min="9477" max="9477" width="17.42578125" customWidth="1"/>
    <col min="9478" max="9478" width="24.5703125" customWidth="1"/>
    <col min="9479" max="9479" width="29.85546875" customWidth="1"/>
    <col min="9480" max="9480" width="18.85546875" customWidth="1"/>
    <col min="9481" max="9481" width="26.7109375" customWidth="1"/>
    <col min="9482" max="9482" width="24" customWidth="1"/>
    <col min="9483" max="9483" width="22.85546875" customWidth="1"/>
    <col min="9484" max="9484" width="22" customWidth="1"/>
    <col min="9485" max="9485" width="25.42578125" customWidth="1"/>
    <col min="9487" max="9487" width="13.7109375" bestFit="1" customWidth="1"/>
    <col min="9729" max="9729" width="3.7109375" customWidth="1"/>
    <col min="9730" max="9730" width="46.85546875" customWidth="1"/>
    <col min="9731" max="9731" width="31.140625" customWidth="1"/>
    <col min="9732" max="9732" width="19.85546875" customWidth="1"/>
    <col min="9733" max="9733" width="17.42578125" customWidth="1"/>
    <col min="9734" max="9734" width="24.5703125" customWidth="1"/>
    <col min="9735" max="9735" width="29.85546875" customWidth="1"/>
    <col min="9736" max="9736" width="18.85546875" customWidth="1"/>
    <col min="9737" max="9737" width="26.7109375" customWidth="1"/>
    <col min="9738" max="9738" width="24" customWidth="1"/>
    <col min="9739" max="9739" width="22.85546875" customWidth="1"/>
    <col min="9740" max="9740" width="22" customWidth="1"/>
    <col min="9741" max="9741" width="25.42578125" customWidth="1"/>
    <col min="9743" max="9743" width="13.7109375" bestFit="1" customWidth="1"/>
    <col min="9985" max="9985" width="3.7109375" customWidth="1"/>
    <col min="9986" max="9986" width="46.85546875" customWidth="1"/>
    <col min="9987" max="9987" width="31.140625" customWidth="1"/>
    <col min="9988" max="9988" width="19.85546875" customWidth="1"/>
    <col min="9989" max="9989" width="17.42578125" customWidth="1"/>
    <col min="9990" max="9990" width="24.5703125" customWidth="1"/>
    <col min="9991" max="9991" width="29.85546875" customWidth="1"/>
    <col min="9992" max="9992" width="18.85546875" customWidth="1"/>
    <col min="9993" max="9993" width="26.7109375" customWidth="1"/>
    <col min="9994" max="9994" width="24" customWidth="1"/>
    <col min="9995" max="9995" width="22.85546875" customWidth="1"/>
    <col min="9996" max="9996" width="22" customWidth="1"/>
    <col min="9997" max="9997" width="25.42578125" customWidth="1"/>
    <col min="9999" max="9999" width="13.7109375" bestFit="1" customWidth="1"/>
    <col min="10241" max="10241" width="3.7109375" customWidth="1"/>
    <col min="10242" max="10242" width="46.85546875" customWidth="1"/>
    <col min="10243" max="10243" width="31.140625" customWidth="1"/>
    <col min="10244" max="10244" width="19.85546875" customWidth="1"/>
    <col min="10245" max="10245" width="17.42578125" customWidth="1"/>
    <col min="10246" max="10246" width="24.5703125" customWidth="1"/>
    <col min="10247" max="10247" width="29.85546875" customWidth="1"/>
    <col min="10248" max="10248" width="18.85546875" customWidth="1"/>
    <col min="10249" max="10249" width="26.7109375" customWidth="1"/>
    <col min="10250" max="10250" width="24" customWidth="1"/>
    <col min="10251" max="10251" width="22.85546875" customWidth="1"/>
    <col min="10252" max="10252" width="22" customWidth="1"/>
    <col min="10253" max="10253" width="25.42578125" customWidth="1"/>
    <col min="10255" max="10255" width="13.7109375" bestFit="1" customWidth="1"/>
    <col min="10497" max="10497" width="3.7109375" customWidth="1"/>
    <col min="10498" max="10498" width="46.85546875" customWidth="1"/>
    <col min="10499" max="10499" width="31.140625" customWidth="1"/>
    <col min="10500" max="10500" width="19.85546875" customWidth="1"/>
    <col min="10501" max="10501" width="17.42578125" customWidth="1"/>
    <col min="10502" max="10502" width="24.5703125" customWidth="1"/>
    <col min="10503" max="10503" width="29.85546875" customWidth="1"/>
    <col min="10504" max="10504" width="18.85546875" customWidth="1"/>
    <col min="10505" max="10505" width="26.7109375" customWidth="1"/>
    <col min="10506" max="10506" width="24" customWidth="1"/>
    <col min="10507" max="10507" width="22.85546875" customWidth="1"/>
    <col min="10508" max="10508" width="22" customWidth="1"/>
    <col min="10509" max="10509" width="25.42578125" customWidth="1"/>
    <col min="10511" max="10511" width="13.7109375" bestFit="1" customWidth="1"/>
    <col min="10753" max="10753" width="3.7109375" customWidth="1"/>
    <col min="10754" max="10754" width="46.85546875" customWidth="1"/>
    <col min="10755" max="10755" width="31.140625" customWidth="1"/>
    <col min="10756" max="10756" width="19.85546875" customWidth="1"/>
    <col min="10757" max="10757" width="17.42578125" customWidth="1"/>
    <col min="10758" max="10758" width="24.5703125" customWidth="1"/>
    <col min="10759" max="10759" width="29.85546875" customWidth="1"/>
    <col min="10760" max="10760" width="18.85546875" customWidth="1"/>
    <col min="10761" max="10761" width="26.7109375" customWidth="1"/>
    <col min="10762" max="10762" width="24" customWidth="1"/>
    <col min="10763" max="10763" width="22.85546875" customWidth="1"/>
    <col min="10764" max="10764" width="22" customWidth="1"/>
    <col min="10765" max="10765" width="25.42578125" customWidth="1"/>
    <col min="10767" max="10767" width="13.7109375" bestFit="1" customWidth="1"/>
    <col min="11009" max="11009" width="3.7109375" customWidth="1"/>
    <col min="11010" max="11010" width="46.85546875" customWidth="1"/>
    <col min="11011" max="11011" width="31.140625" customWidth="1"/>
    <col min="11012" max="11012" width="19.85546875" customWidth="1"/>
    <col min="11013" max="11013" width="17.42578125" customWidth="1"/>
    <col min="11014" max="11014" width="24.5703125" customWidth="1"/>
    <col min="11015" max="11015" width="29.85546875" customWidth="1"/>
    <col min="11016" max="11016" width="18.85546875" customWidth="1"/>
    <col min="11017" max="11017" width="26.7109375" customWidth="1"/>
    <col min="11018" max="11018" width="24" customWidth="1"/>
    <col min="11019" max="11019" width="22.85546875" customWidth="1"/>
    <col min="11020" max="11020" width="22" customWidth="1"/>
    <col min="11021" max="11021" width="25.42578125" customWidth="1"/>
    <col min="11023" max="11023" width="13.7109375" bestFit="1" customWidth="1"/>
    <col min="11265" max="11265" width="3.7109375" customWidth="1"/>
    <col min="11266" max="11266" width="46.85546875" customWidth="1"/>
    <col min="11267" max="11267" width="31.140625" customWidth="1"/>
    <col min="11268" max="11268" width="19.85546875" customWidth="1"/>
    <col min="11269" max="11269" width="17.42578125" customWidth="1"/>
    <col min="11270" max="11270" width="24.5703125" customWidth="1"/>
    <col min="11271" max="11271" width="29.85546875" customWidth="1"/>
    <col min="11272" max="11272" width="18.85546875" customWidth="1"/>
    <col min="11273" max="11273" width="26.7109375" customWidth="1"/>
    <col min="11274" max="11274" width="24" customWidth="1"/>
    <col min="11275" max="11275" width="22.85546875" customWidth="1"/>
    <col min="11276" max="11276" width="22" customWidth="1"/>
    <col min="11277" max="11277" width="25.42578125" customWidth="1"/>
    <col min="11279" max="11279" width="13.7109375" bestFit="1" customWidth="1"/>
    <col min="11521" max="11521" width="3.7109375" customWidth="1"/>
    <col min="11522" max="11522" width="46.85546875" customWidth="1"/>
    <col min="11523" max="11523" width="31.140625" customWidth="1"/>
    <col min="11524" max="11524" width="19.85546875" customWidth="1"/>
    <col min="11525" max="11525" width="17.42578125" customWidth="1"/>
    <col min="11526" max="11526" width="24.5703125" customWidth="1"/>
    <col min="11527" max="11527" width="29.85546875" customWidth="1"/>
    <col min="11528" max="11528" width="18.85546875" customWidth="1"/>
    <col min="11529" max="11529" width="26.7109375" customWidth="1"/>
    <col min="11530" max="11530" width="24" customWidth="1"/>
    <col min="11531" max="11531" width="22.85546875" customWidth="1"/>
    <col min="11532" max="11532" width="22" customWidth="1"/>
    <col min="11533" max="11533" width="25.42578125" customWidth="1"/>
    <col min="11535" max="11535" width="13.7109375" bestFit="1" customWidth="1"/>
    <col min="11777" max="11777" width="3.7109375" customWidth="1"/>
    <col min="11778" max="11778" width="46.85546875" customWidth="1"/>
    <col min="11779" max="11779" width="31.140625" customWidth="1"/>
    <col min="11780" max="11780" width="19.85546875" customWidth="1"/>
    <col min="11781" max="11781" width="17.42578125" customWidth="1"/>
    <col min="11782" max="11782" width="24.5703125" customWidth="1"/>
    <col min="11783" max="11783" width="29.85546875" customWidth="1"/>
    <col min="11784" max="11784" width="18.85546875" customWidth="1"/>
    <col min="11785" max="11785" width="26.7109375" customWidth="1"/>
    <col min="11786" max="11786" width="24" customWidth="1"/>
    <col min="11787" max="11787" width="22.85546875" customWidth="1"/>
    <col min="11788" max="11788" width="22" customWidth="1"/>
    <col min="11789" max="11789" width="25.42578125" customWidth="1"/>
    <col min="11791" max="11791" width="13.7109375" bestFit="1" customWidth="1"/>
    <col min="12033" max="12033" width="3.7109375" customWidth="1"/>
    <col min="12034" max="12034" width="46.85546875" customWidth="1"/>
    <col min="12035" max="12035" width="31.140625" customWidth="1"/>
    <col min="12036" max="12036" width="19.85546875" customWidth="1"/>
    <col min="12037" max="12037" width="17.42578125" customWidth="1"/>
    <col min="12038" max="12038" width="24.5703125" customWidth="1"/>
    <col min="12039" max="12039" width="29.85546875" customWidth="1"/>
    <col min="12040" max="12040" width="18.85546875" customWidth="1"/>
    <col min="12041" max="12041" width="26.7109375" customWidth="1"/>
    <col min="12042" max="12042" width="24" customWidth="1"/>
    <col min="12043" max="12043" width="22.85546875" customWidth="1"/>
    <col min="12044" max="12044" width="22" customWidth="1"/>
    <col min="12045" max="12045" width="25.42578125" customWidth="1"/>
    <col min="12047" max="12047" width="13.7109375" bestFit="1" customWidth="1"/>
    <col min="12289" max="12289" width="3.7109375" customWidth="1"/>
    <col min="12290" max="12290" width="46.85546875" customWidth="1"/>
    <col min="12291" max="12291" width="31.140625" customWidth="1"/>
    <col min="12292" max="12292" width="19.85546875" customWidth="1"/>
    <col min="12293" max="12293" width="17.42578125" customWidth="1"/>
    <col min="12294" max="12294" width="24.5703125" customWidth="1"/>
    <col min="12295" max="12295" width="29.85546875" customWidth="1"/>
    <col min="12296" max="12296" width="18.85546875" customWidth="1"/>
    <col min="12297" max="12297" width="26.7109375" customWidth="1"/>
    <col min="12298" max="12298" width="24" customWidth="1"/>
    <col min="12299" max="12299" width="22.85546875" customWidth="1"/>
    <col min="12300" max="12300" width="22" customWidth="1"/>
    <col min="12301" max="12301" width="25.42578125" customWidth="1"/>
    <col min="12303" max="12303" width="13.7109375" bestFit="1" customWidth="1"/>
    <col min="12545" max="12545" width="3.7109375" customWidth="1"/>
    <col min="12546" max="12546" width="46.85546875" customWidth="1"/>
    <col min="12547" max="12547" width="31.140625" customWidth="1"/>
    <col min="12548" max="12548" width="19.85546875" customWidth="1"/>
    <col min="12549" max="12549" width="17.42578125" customWidth="1"/>
    <col min="12550" max="12550" width="24.5703125" customWidth="1"/>
    <col min="12551" max="12551" width="29.85546875" customWidth="1"/>
    <col min="12552" max="12552" width="18.85546875" customWidth="1"/>
    <col min="12553" max="12553" width="26.7109375" customWidth="1"/>
    <col min="12554" max="12554" width="24" customWidth="1"/>
    <col min="12555" max="12555" width="22.85546875" customWidth="1"/>
    <col min="12556" max="12556" width="22" customWidth="1"/>
    <col min="12557" max="12557" width="25.42578125" customWidth="1"/>
    <col min="12559" max="12559" width="13.7109375" bestFit="1" customWidth="1"/>
    <col min="12801" max="12801" width="3.7109375" customWidth="1"/>
    <col min="12802" max="12802" width="46.85546875" customWidth="1"/>
    <col min="12803" max="12803" width="31.140625" customWidth="1"/>
    <col min="12804" max="12804" width="19.85546875" customWidth="1"/>
    <col min="12805" max="12805" width="17.42578125" customWidth="1"/>
    <col min="12806" max="12806" width="24.5703125" customWidth="1"/>
    <col min="12807" max="12807" width="29.85546875" customWidth="1"/>
    <col min="12808" max="12808" width="18.85546875" customWidth="1"/>
    <col min="12809" max="12809" width="26.7109375" customWidth="1"/>
    <col min="12810" max="12810" width="24" customWidth="1"/>
    <col min="12811" max="12811" width="22.85546875" customWidth="1"/>
    <col min="12812" max="12812" width="22" customWidth="1"/>
    <col min="12813" max="12813" width="25.42578125" customWidth="1"/>
    <col min="12815" max="12815" width="13.7109375" bestFit="1" customWidth="1"/>
    <col min="13057" max="13057" width="3.7109375" customWidth="1"/>
    <col min="13058" max="13058" width="46.85546875" customWidth="1"/>
    <col min="13059" max="13059" width="31.140625" customWidth="1"/>
    <col min="13060" max="13060" width="19.85546875" customWidth="1"/>
    <col min="13061" max="13061" width="17.42578125" customWidth="1"/>
    <col min="13062" max="13062" width="24.5703125" customWidth="1"/>
    <col min="13063" max="13063" width="29.85546875" customWidth="1"/>
    <col min="13064" max="13064" width="18.85546875" customWidth="1"/>
    <col min="13065" max="13065" width="26.7109375" customWidth="1"/>
    <col min="13066" max="13066" width="24" customWidth="1"/>
    <col min="13067" max="13067" width="22.85546875" customWidth="1"/>
    <col min="13068" max="13068" width="22" customWidth="1"/>
    <col min="13069" max="13069" width="25.42578125" customWidth="1"/>
    <col min="13071" max="13071" width="13.7109375" bestFit="1" customWidth="1"/>
    <col min="13313" max="13313" width="3.7109375" customWidth="1"/>
    <col min="13314" max="13314" width="46.85546875" customWidth="1"/>
    <col min="13315" max="13315" width="31.140625" customWidth="1"/>
    <col min="13316" max="13316" width="19.85546875" customWidth="1"/>
    <col min="13317" max="13317" width="17.42578125" customWidth="1"/>
    <col min="13318" max="13318" width="24.5703125" customWidth="1"/>
    <col min="13319" max="13319" width="29.85546875" customWidth="1"/>
    <col min="13320" max="13320" width="18.85546875" customWidth="1"/>
    <col min="13321" max="13321" width="26.7109375" customWidth="1"/>
    <col min="13322" max="13322" width="24" customWidth="1"/>
    <col min="13323" max="13323" width="22.85546875" customWidth="1"/>
    <col min="13324" max="13324" width="22" customWidth="1"/>
    <col min="13325" max="13325" width="25.42578125" customWidth="1"/>
    <col min="13327" max="13327" width="13.7109375" bestFit="1" customWidth="1"/>
    <col min="13569" max="13569" width="3.7109375" customWidth="1"/>
    <col min="13570" max="13570" width="46.85546875" customWidth="1"/>
    <col min="13571" max="13571" width="31.140625" customWidth="1"/>
    <col min="13572" max="13572" width="19.85546875" customWidth="1"/>
    <col min="13573" max="13573" width="17.42578125" customWidth="1"/>
    <col min="13574" max="13574" width="24.5703125" customWidth="1"/>
    <col min="13575" max="13575" width="29.85546875" customWidth="1"/>
    <col min="13576" max="13576" width="18.85546875" customWidth="1"/>
    <col min="13577" max="13577" width="26.7109375" customWidth="1"/>
    <col min="13578" max="13578" width="24" customWidth="1"/>
    <col min="13579" max="13579" width="22.85546875" customWidth="1"/>
    <col min="13580" max="13580" width="22" customWidth="1"/>
    <col min="13581" max="13581" width="25.42578125" customWidth="1"/>
    <col min="13583" max="13583" width="13.7109375" bestFit="1" customWidth="1"/>
    <col min="13825" max="13825" width="3.7109375" customWidth="1"/>
    <col min="13826" max="13826" width="46.85546875" customWidth="1"/>
    <col min="13827" max="13827" width="31.140625" customWidth="1"/>
    <col min="13828" max="13828" width="19.85546875" customWidth="1"/>
    <col min="13829" max="13829" width="17.42578125" customWidth="1"/>
    <col min="13830" max="13830" width="24.5703125" customWidth="1"/>
    <col min="13831" max="13831" width="29.85546875" customWidth="1"/>
    <col min="13832" max="13832" width="18.85546875" customWidth="1"/>
    <col min="13833" max="13833" width="26.7109375" customWidth="1"/>
    <col min="13834" max="13834" width="24" customWidth="1"/>
    <col min="13835" max="13835" width="22.85546875" customWidth="1"/>
    <col min="13836" max="13836" width="22" customWidth="1"/>
    <col min="13837" max="13837" width="25.42578125" customWidth="1"/>
    <col min="13839" max="13839" width="13.7109375" bestFit="1" customWidth="1"/>
    <col min="14081" max="14081" width="3.7109375" customWidth="1"/>
    <col min="14082" max="14082" width="46.85546875" customWidth="1"/>
    <col min="14083" max="14083" width="31.140625" customWidth="1"/>
    <col min="14084" max="14084" width="19.85546875" customWidth="1"/>
    <col min="14085" max="14085" width="17.42578125" customWidth="1"/>
    <col min="14086" max="14086" width="24.5703125" customWidth="1"/>
    <col min="14087" max="14087" width="29.85546875" customWidth="1"/>
    <col min="14088" max="14088" width="18.85546875" customWidth="1"/>
    <col min="14089" max="14089" width="26.7109375" customWidth="1"/>
    <col min="14090" max="14090" width="24" customWidth="1"/>
    <col min="14091" max="14091" width="22.85546875" customWidth="1"/>
    <col min="14092" max="14092" width="22" customWidth="1"/>
    <col min="14093" max="14093" width="25.42578125" customWidth="1"/>
    <col min="14095" max="14095" width="13.7109375" bestFit="1" customWidth="1"/>
    <col min="14337" max="14337" width="3.7109375" customWidth="1"/>
    <col min="14338" max="14338" width="46.85546875" customWidth="1"/>
    <col min="14339" max="14339" width="31.140625" customWidth="1"/>
    <col min="14340" max="14340" width="19.85546875" customWidth="1"/>
    <col min="14341" max="14341" width="17.42578125" customWidth="1"/>
    <col min="14342" max="14342" width="24.5703125" customWidth="1"/>
    <col min="14343" max="14343" width="29.85546875" customWidth="1"/>
    <col min="14344" max="14344" width="18.85546875" customWidth="1"/>
    <col min="14345" max="14345" width="26.7109375" customWidth="1"/>
    <col min="14346" max="14346" width="24" customWidth="1"/>
    <col min="14347" max="14347" width="22.85546875" customWidth="1"/>
    <col min="14348" max="14348" width="22" customWidth="1"/>
    <col min="14349" max="14349" width="25.42578125" customWidth="1"/>
    <col min="14351" max="14351" width="13.7109375" bestFit="1" customWidth="1"/>
    <col min="14593" max="14593" width="3.7109375" customWidth="1"/>
    <col min="14594" max="14594" width="46.85546875" customWidth="1"/>
    <col min="14595" max="14595" width="31.140625" customWidth="1"/>
    <col min="14596" max="14596" width="19.85546875" customWidth="1"/>
    <col min="14597" max="14597" width="17.42578125" customWidth="1"/>
    <col min="14598" max="14598" width="24.5703125" customWidth="1"/>
    <col min="14599" max="14599" width="29.85546875" customWidth="1"/>
    <col min="14600" max="14600" width="18.85546875" customWidth="1"/>
    <col min="14601" max="14601" width="26.7109375" customWidth="1"/>
    <col min="14602" max="14602" width="24" customWidth="1"/>
    <col min="14603" max="14603" width="22.85546875" customWidth="1"/>
    <col min="14604" max="14604" width="22" customWidth="1"/>
    <col min="14605" max="14605" width="25.42578125" customWidth="1"/>
    <col min="14607" max="14607" width="13.7109375" bestFit="1" customWidth="1"/>
    <col min="14849" max="14849" width="3.7109375" customWidth="1"/>
    <col min="14850" max="14850" width="46.85546875" customWidth="1"/>
    <col min="14851" max="14851" width="31.140625" customWidth="1"/>
    <col min="14852" max="14852" width="19.85546875" customWidth="1"/>
    <col min="14853" max="14853" width="17.42578125" customWidth="1"/>
    <col min="14854" max="14854" width="24.5703125" customWidth="1"/>
    <col min="14855" max="14855" width="29.85546875" customWidth="1"/>
    <col min="14856" max="14856" width="18.85546875" customWidth="1"/>
    <col min="14857" max="14857" width="26.7109375" customWidth="1"/>
    <col min="14858" max="14858" width="24" customWidth="1"/>
    <col min="14859" max="14859" width="22.85546875" customWidth="1"/>
    <col min="14860" max="14860" width="22" customWidth="1"/>
    <col min="14861" max="14861" width="25.42578125" customWidth="1"/>
    <col min="14863" max="14863" width="13.7109375" bestFit="1" customWidth="1"/>
    <col min="15105" max="15105" width="3.7109375" customWidth="1"/>
    <col min="15106" max="15106" width="46.85546875" customWidth="1"/>
    <col min="15107" max="15107" width="31.140625" customWidth="1"/>
    <col min="15108" max="15108" width="19.85546875" customWidth="1"/>
    <col min="15109" max="15109" width="17.42578125" customWidth="1"/>
    <col min="15110" max="15110" width="24.5703125" customWidth="1"/>
    <col min="15111" max="15111" width="29.85546875" customWidth="1"/>
    <col min="15112" max="15112" width="18.85546875" customWidth="1"/>
    <col min="15113" max="15113" width="26.7109375" customWidth="1"/>
    <col min="15114" max="15114" width="24" customWidth="1"/>
    <col min="15115" max="15115" width="22.85546875" customWidth="1"/>
    <col min="15116" max="15116" width="22" customWidth="1"/>
    <col min="15117" max="15117" width="25.42578125" customWidth="1"/>
    <col min="15119" max="15119" width="13.7109375" bestFit="1" customWidth="1"/>
    <col min="15361" max="15361" width="3.7109375" customWidth="1"/>
    <col min="15362" max="15362" width="46.85546875" customWidth="1"/>
    <col min="15363" max="15363" width="31.140625" customWidth="1"/>
    <col min="15364" max="15364" width="19.85546875" customWidth="1"/>
    <col min="15365" max="15365" width="17.42578125" customWidth="1"/>
    <col min="15366" max="15366" width="24.5703125" customWidth="1"/>
    <col min="15367" max="15367" width="29.85546875" customWidth="1"/>
    <col min="15368" max="15368" width="18.85546875" customWidth="1"/>
    <col min="15369" max="15369" width="26.7109375" customWidth="1"/>
    <col min="15370" max="15370" width="24" customWidth="1"/>
    <col min="15371" max="15371" width="22.85546875" customWidth="1"/>
    <col min="15372" max="15372" width="22" customWidth="1"/>
    <col min="15373" max="15373" width="25.42578125" customWidth="1"/>
    <col min="15375" max="15375" width="13.7109375" bestFit="1" customWidth="1"/>
    <col min="15617" max="15617" width="3.7109375" customWidth="1"/>
    <col min="15618" max="15618" width="46.85546875" customWidth="1"/>
    <col min="15619" max="15619" width="31.140625" customWidth="1"/>
    <col min="15620" max="15620" width="19.85546875" customWidth="1"/>
    <col min="15621" max="15621" width="17.42578125" customWidth="1"/>
    <col min="15622" max="15622" width="24.5703125" customWidth="1"/>
    <col min="15623" max="15623" width="29.85546875" customWidth="1"/>
    <col min="15624" max="15624" width="18.85546875" customWidth="1"/>
    <col min="15625" max="15625" width="26.7109375" customWidth="1"/>
    <col min="15626" max="15626" width="24" customWidth="1"/>
    <col min="15627" max="15627" width="22.85546875" customWidth="1"/>
    <col min="15628" max="15628" width="22" customWidth="1"/>
    <col min="15629" max="15629" width="25.42578125" customWidth="1"/>
    <col min="15631" max="15631" width="13.7109375" bestFit="1" customWidth="1"/>
    <col min="15873" max="15873" width="3.7109375" customWidth="1"/>
    <col min="15874" max="15874" width="46.85546875" customWidth="1"/>
    <col min="15875" max="15875" width="31.140625" customWidth="1"/>
    <col min="15876" max="15876" width="19.85546875" customWidth="1"/>
    <col min="15877" max="15877" width="17.42578125" customWidth="1"/>
    <col min="15878" max="15878" width="24.5703125" customWidth="1"/>
    <col min="15879" max="15879" width="29.85546875" customWidth="1"/>
    <col min="15880" max="15880" width="18.85546875" customWidth="1"/>
    <col min="15881" max="15881" width="26.7109375" customWidth="1"/>
    <col min="15882" max="15882" width="24" customWidth="1"/>
    <col min="15883" max="15883" width="22.85546875" customWidth="1"/>
    <col min="15884" max="15884" width="22" customWidth="1"/>
    <col min="15885" max="15885" width="25.42578125" customWidth="1"/>
    <col min="15887" max="15887" width="13.7109375" bestFit="1" customWidth="1"/>
    <col min="16129" max="16129" width="3.7109375" customWidth="1"/>
    <col min="16130" max="16130" width="46.85546875" customWidth="1"/>
    <col min="16131" max="16131" width="31.140625" customWidth="1"/>
    <col min="16132" max="16132" width="19.85546875" customWidth="1"/>
    <col min="16133" max="16133" width="17.42578125" customWidth="1"/>
    <col min="16134" max="16134" width="24.5703125" customWidth="1"/>
    <col min="16135" max="16135" width="29.85546875" customWidth="1"/>
    <col min="16136" max="16136" width="18.85546875" customWidth="1"/>
    <col min="16137" max="16137" width="26.7109375" customWidth="1"/>
    <col min="16138" max="16138" width="24" customWidth="1"/>
    <col min="16139" max="16139" width="22.85546875" customWidth="1"/>
    <col min="16140" max="16140" width="22" customWidth="1"/>
    <col min="16141" max="16141" width="25.42578125" customWidth="1"/>
    <col min="16143" max="16143" width="13.7109375" bestFit="1" customWidth="1"/>
  </cols>
  <sheetData>
    <row r="1" spans="1:14" ht="18" x14ac:dyDescent="0.25">
      <c r="C1" s="173" t="s">
        <v>97</v>
      </c>
      <c r="D1" s="173"/>
      <c r="E1" s="173"/>
      <c r="F1" s="173"/>
      <c r="G1" s="173"/>
      <c r="H1" s="173"/>
      <c r="I1" s="173"/>
      <c r="J1" s="173"/>
      <c r="K1" s="173"/>
    </row>
    <row r="2" spans="1:14" ht="18" x14ac:dyDescent="0.25">
      <c r="C2" s="173" t="s">
        <v>98</v>
      </c>
      <c r="D2" s="173"/>
      <c r="E2" s="173"/>
      <c r="F2" s="173"/>
      <c r="G2" s="173"/>
      <c r="H2" s="173"/>
      <c r="I2" s="173"/>
      <c r="J2" s="173"/>
      <c r="K2" s="173"/>
    </row>
    <row r="3" spans="1:14" ht="18" x14ac:dyDescent="0.25">
      <c r="A3" s="174" t="s">
        <v>123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4" ht="15.75" x14ac:dyDescent="0.25">
      <c r="A4" s="51"/>
      <c r="B4" s="51"/>
      <c r="C4" s="172" t="s">
        <v>100</v>
      </c>
      <c r="D4" s="172"/>
      <c r="E4" s="172"/>
      <c r="F4" s="172"/>
      <c r="G4" s="172"/>
      <c r="H4" s="172"/>
      <c r="I4" s="172"/>
      <c r="J4" s="172"/>
      <c r="K4" s="172"/>
      <c r="L4" s="52" t="s">
        <v>78</v>
      </c>
      <c r="M4" s="53"/>
    </row>
    <row r="5" spans="1:14" ht="16.5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5" t="s">
        <v>94</v>
      </c>
      <c r="M5" s="53"/>
    </row>
    <row r="6" spans="1:14" s="51" customFormat="1" ht="17.25" thickTop="1" thickBot="1" x14ac:dyDescent="0.3">
      <c r="A6" s="56"/>
      <c r="B6" s="55" t="s">
        <v>79</v>
      </c>
      <c r="C6" s="55" t="s">
        <v>67</v>
      </c>
      <c r="D6" s="55" t="s">
        <v>10</v>
      </c>
      <c r="E6" s="55" t="s">
        <v>11</v>
      </c>
      <c r="F6" s="55" t="s">
        <v>12</v>
      </c>
      <c r="G6" s="55" t="s">
        <v>13</v>
      </c>
      <c r="H6" s="55" t="s">
        <v>81</v>
      </c>
      <c r="I6" s="55" t="s">
        <v>15</v>
      </c>
      <c r="J6" s="55" t="s">
        <v>82</v>
      </c>
      <c r="K6" s="55" t="s">
        <v>101</v>
      </c>
      <c r="L6" s="55" t="s">
        <v>84</v>
      </c>
      <c r="M6" s="57" t="s">
        <v>4</v>
      </c>
    </row>
    <row r="7" spans="1:14" ht="16.5" thickTop="1" x14ac:dyDescent="0.25">
      <c r="A7" s="58">
        <v>1</v>
      </c>
      <c r="B7" s="51" t="s">
        <v>18</v>
      </c>
      <c r="C7" s="59">
        <v>25797813970</v>
      </c>
      <c r="D7" s="59">
        <v>158000</v>
      </c>
      <c r="E7" s="59"/>
      <c r="F7" s="59"/>
      <c r="G7" s="59">
        <v>418053879640</v>
      </c>
      <c r="H7" s="59">
        <v>21827162511</v>
      </c>
      <c r="I7" s="59">
        <v>640463927299</v>
      </c>
      <c r="J7" s="59">
        <v>900000</v>
      </c>
      <c r="K7" s="59"/>
      <c r="L7" s="59">
        <v>310067502840</v>
      </c>
      <c r="M7" s="60">
        <f t="shared" ref="M7:M38" si="0">SUM(C7:L7)</f>
        <v>1416211344260</v>
      </c>
    </row>
    <row r="8" spans="1:14" ht="15.75" x14ac:dyDescent="0.25">
      <c r="A8" s="58">
        <v>2</v>
      </c>
      <c r="B8" s="51" t="s">
        <v>20</v>
      </c>
      <c r="C8" s="59">
        <v>541193449135</v>
      </c>
      <c r="D8" s="59"/>
      <c r="E8" s="59"/>
      <c r="F8" s="59"/>
      <c r="G8" s="59">
        <v>87144456714</v>
      </c>
      <c r="H8" s="59">
        <v>10437227962</v>
      </c>
      <c r="I8" s="59">
        <v>180137656996</v>
      </c>
      <c r="J8" s="59"/>
      <c r="K8" s="59"/>
      <c r="L8" s="59">
        <v>156567928656</v>
      </c>
      <c r="M8" s="60">
        <f t="shared" si="0"/>
        <v>975480719463</v>
      </c>
    </row>
    <row r="9" spans="1:14" ht="15.75" x14ac:dyDescent="0.25">
      <c r="A9" s="58">
        <v>3</v>
      </c>
      <c r="B9" s="51" t="s">
        <v>21</v>
      </c>
      <c r="C9" s="59">
        <v>9925799207</v>
      </c>
      <c r="D9" s="59">
        <v>158000</v>
      </c>
      <c r="E9" s="59"/>
      <c r="F9" s="59"/>
      <c r="G9" s="59">
        <v>527381340328</v>
      </c>
      <c r="H9" s="59">
        <v>62912731755</v>
      </c>
      <c r="I9" s="59">
        <v>482129098727</v>
      </c>
      <c r="J9" s="59"/>
      <c r="K9" s="59"/>
      <c r="L9" s="59">
        <v>59336164353</v>
      </c>
      <c r="M9" s="60">
        <f t="shared" si="0"/>
        <v>1141685292370</v>
      </c>
    </row>
    <row r="10" spans="1:14" s="51" customFormat="1" ht="15.75" x14ac:dyDescent="0.25">
      <c r="A10" s="58">
        <v>4</v>
      </c>
      <c r="B10" s="51" t="s">
        <v>22</v>
      </c>
      <c r="C10" s="61">
        <v>45115101204</v>
      </c>
      <c r="D10" s="61">
        <v>90000</v>
      </c>
      <c r="E10" s="61"/>
      <c r="F10" s="61"/>
      <c r="G10" s="61">
        <v>549948798992</v>
      </c>
      <c r="H10" s="61">
        <v>41348799482</v>
      </c>
      <c r="I10" s="61">
        <v>942677473803</v>
      </c>
      <c r="J10" s="61"/>
      <c r="K10" s="61"/>
      <c r="L10" s="61">
        <v>738494125041</v>
      </c>
      <c r="M10" s="60">
        <f t="shared" si="0"/>
        <v>2317584388522</v>
      </c>
      <c r="N10"/>
    </row>
    <row r="11" spans="1:14" s="51" customFormat="1" ht="15.75" x14ac:dyDescent="0.25">
      <c r="A11" s="58">
        <v>5</v>
      </c>
      <c r="B11" s="51" t="s">
        <v>85</v>
      </c>
      <c r="C11" s="59">
        <v>4817031405</v>
      </c>
      <c r="D11" s="59"/>
      <c r="E11" s="59"/>
      <c r="F11" s="59"/>
      <c r="G11" s="59">
        <v>328810402553</v>
      </c>
      <c r="H11" s="59">
        <v>9966063265</v>
      </c>
      <c r="I11" s="59">
        <v>276283724532</v>
      </c>
      <c r="J11" s="59"/>
      <c r="K11" s="59"/>
      <c r="L11" s="59">
        <v>123937628354</v>
      </c>
      <c r="M11" s="60">
        <f t="shared" si="0"/>
        <v>743814850109</v>
      </c>
      <c r="N11"/>
    </row>
    <row r="12" spans="1:14" ht="15.75" x14ac:dyDescent="0.25">
      <c r="A12" s="58">
        <v>6</v>
      </c>
      <c r="B12" s="51" t="s">
        <v>24</v>
      </c>
      <c r="C12" s="59">
        <v>29478175659</v>
      </c>
      <c r="D12" s="59">
        <v>1639000</v>
      </c>
      <c r="E12" s="59"/>
      <c r="F12" s="59"/>
      <c r="G12" s="59">
        <v>264887214427</v>
      </c>
      <c r="H12" s="59">
        <v>10263018064</v>
      </c>
      <c r="I12" s="59">
        <v>130076289851</v>
      </c>
      <c r="J12" s="59"/>
      <c r="K12" s="59">
        <v>93500</v>
      </c>
      <c r="L12" s="59">
        <v>1751635871011</v>
      </c>
      <c r="M12" s="60">
        <f t="shared" si="0"/>
        <v>2186342301512</v>
      </c>
    </row>
    <row r="13" spans="1:14" ht="15.75" x14ac:dyDescent="0.25">
      <c r="A13" s="58">
        <v>7</v>
      </c>
      <c r="B13" s="51" t="s">
        <v>25</v>
      </c>
      <c r="C13" s="59">
        <v>28183965882</v>
      </c>
      <c r="D13" s="59">
        <v>456000</v>
      </c>
      <c r="E13" s="59"/>
      <c r="F13" s="59"/>
      <c r="G13" s="59">
        <v>221833363707</v>
      </c>
      <c r="H13" s="59">
        <v>10450664695</v>
      </c>
      <c r="I13" s="59">
        <v>406272197031</v>
      </c>
      <c r="J13" s="59"/>
      <c r="K13" s="59"/>
      <c r="L13" s="59"/>
      <c r="M13" s="60">
        <f t="shared" si="0"/>
        <v>666740647315</v>
      </c>
    </row>
    <row r="14" spans="1:14" ht="15.75" x14ac:dyDescent="0.25">
      <c r="A14" s="58">
        <v>8</v>
      </c>
      <c r="B14" s="51" t="s">
        <v>26</v>
      </c>
      <c r="C14" s="59">
        <v>88708573783</v>
      </c>
      <c r="D14" s="59"/>
      <c r="E14" s="59"/>
      <c r="F14" s="59"/>
      <c r="G14" s="59">
        <v>87934292035</v>
      </c>
      <c r="H14" s="59"/>
      <c r="I14" s="59">
        <v>74878637112</v>
      </c>
      <c r="J14" s="59"/>
      <c r="K14" s="59">
        <v>4500000</v>
      </c>
      <c r="L14" s="59">
        <v>544571221424</v>
      </c>
      <c r="M14" s="60">
        <f t="shared" si="0"/>
        <v>796097224354</v>
      </c>
    </row>
    <row r="15" spans="1:14" ht="12" customHeight="1" x14ac:dyDescent="0.25">
      <c r="A15" s="58">
        <v>9</v>
      </c>
      <c r="B15" s="51" t="s">
        <v>27</v>
      </c>
      <c r="C15" s="59">
        <v>183233038285</v>
      </c>
      <c r="D15" s="59">
        <v>29588700</v>
      </c>
      <c r="E15" s="59"/>
      <c r="F15" s="59"/>
      <c r="G15" s="59">
        <v>21993926966</v>
      </c>
      <c r="H15" s="59">
        <v>4946386052</v>
      </c>
      <c r="I15" s="59">
        <v>91184305381</v>
      </c>
      <c r="J15" s="59">
        <v>27572255</v>
      </c>
      <c r="K15" s="59">
        <v>467670290</v>
      </c>
      <c r="L15" s="59">
        <v>133235280100</v>
      </c>
      <c r="M15" s="60">
        <f t="shared" si="0"/>
        <v>435117768029</v>
      </c>
    </row>
    <row r="16" spans="1:14" ht="15.75" x14ac:dyDescent="0.25">
      <c r="A16" s="58">
        <v>10</v>
      </c>
      <c r="B16" s="51" t="s">
        <v>28</v>
      </c>
      <c r="C16" s="59">
        <v>26994670621</v>
      </c>
      <c r="D16" s="59"/>
      <c r="E16" s="59"/>
      <c r="F16" s="59"/>
      <c r="G16" s="59">
        <v>137246504652</v>
      </c>
      <c r="H16" s="59"/>
      <c r="I16" s="59"/>
      <c r="J16" s="59"/>
      <c r="K16" s="59"/>
      <c r="L16" s="59">
        <v>314841492898</v>
      </c>
      <c r="M16" s="60">
        <f t="shared" si="0"/>
        <v>479082668171</v>
      </c>
    </row>
    <row r="17" spans="1:13" ht="15.75" x14ac:dyDescent="0.25">
      <c r="A17" s="58">
        <v>11</v>
      </c>
      <c r="B17" s="51" t="s">
        <v>29</v>
      </c>
      <c r="C17" s="59">
        <v>13444989378</v>
      </c>
      <c r="D17" s="59">
        <v>158000</v>
      </c>
      <c r="E17" s="59"/>
      <c r="F17" s="59"/>
      <c r="G17" s="59">
        <v>1888159886</v>
      </c>
      <c r="H17" s="59">
        <v>1282669232</v>
      </c>
      <c r="I17" s="59">
        <v>19247018118</v>
      </c>
      <c r="J17" s="59"/>
      <c r="K17" s="59"/>
      <c r="L17" s="59">
        <v>78874511885</v>
      </c>
      <c r="M17" s="60">
        <f>SUM(C17:L17)</f>
        <v>114737506499</v>
      </c>
    </row>
    <row r="18" spans="1:13" ht="15.75" x14ac:dyDescent="0.25">
      <c r="A18" s="58">
        <v>12</v>
      </c>
      <c r="B18" s="51" t="s">
        <v>30</v>
      </c>
      <c r="C18" s="59">
        <v>111404290</v>
      </c>
      <c r="D18" s="59"/>
      <c r="E18" s="59"/>
      <c r="F18" s="59"/>
      <c r="G18" s="59">
        <v>282558128509</v>
      </c>
      <c r="H18" s="59">
        <v>33230680183</v>
      </c>
      <c r="I18" s="59">
        <v>827442743443</v>
      </c>
      <c r="J18" s="59"/>
      <c r="K18" s="59"/>
      <c r="L18" s="59">
        <v>1090628166207</v>
      </c>
      <c r="M18" s="60">
        <f t="shared" si="0"/>
        <v>2233971122632</v>
      </c>
    </row>
    <row r="19" spans="1:13" ht="15.75" x14ac:dyDescent="0.25">
      <c r="A19" s="58">
        <v>13</v>
      </c>
      <c r="B19" s="51" t="s">
        <v>31</v>
      </c>
      <c r="C19" s="59">
        <v>36409948334</v>
      </c>
      <c r="D19" s="59"/>
      <c r="E19" s="59"/>
      <c r="F19" s="59"/>
      <c r="G19" s="59">
        <v>116468469531</v>
      </c>
      <c r="H19" s="59">
        <v>867537943</v>
      </c>
      <c r="I19" s="59">
        <v>277538758</v>
      </c>
      <c r="J19" s="59"/>
      <c r="K19" s="59">
        <v>392256</v>
      </c>
      <c r="L19" s="59">
        <v>151229628218</v>
      </c>
      <c r="M19" s="60">
        <f t="shared" si="0"/>
        <v>305253515040</v>
      </c>
    </row>
    <row r="20" spans="1:13" ht="15.75" x14ac:dyDescent="0.25">
      <c r="A20" s="58">
        <v>14</v>
      </c>
      <c r="B20" s="51" t="s">
        <v>32</v>
      </c>
      <c r="C20" s="59">
        <v>4029808983</v>
      </c>
      <c r="D20" s="59">
        <v>5530000</v>
      </c>
      <c r="E20" s="59"/>
      <c r="F20" s="59"/>
      <c r="G20" s="59">
        <v>13604630786</v>
      </c>
      <c r="H20" s="59">
        <v>8660371526</v>
      </c>
      <c r="I20" s="59">
        <v>100480319</v>
      </c>
      <c r="J20" s="59"/>
      <c r="K20" s="59"/>
      <c r="L20" s="59">
        <v>17071008161</v>
      </c>
      <c r="M20" s="60">
        <f t="shared" si="0"/>
        <v>43471829775</v>
      </c>
    </row>
    <row r="21" spans="1:13" ht="15.75" x14ac:dyDescent="0.25">
      <c r="A21" s="58">
        <v>15</v>
      </c>
      <c r="B21" s="51" t="s">
        <v>33</v>
      </c>
      <c r="C21" s="59">
        <v>335525221639</v>
      </c>
      <c r="D21" s="59">
        <v>149000</v>
      </c>
      <c r="E21" s="59"/>
      <c r="F21" s="59"/>
      <c r="G21" s="59">
        <v>20168737534</v>
      </c>
      <c r="H21" s="59">
        <v>15897554492</v>
      </c>
      <c r="I21" s="59">
        <v>29906920602</v>
      </c>
      <c r="J21" s="59">
        <v>2778523</v>
      </c>
      <c r="K21" s="59">
        <v>103063680</v>
      </c>
      <c r="L21" s="59">
        <v>16218077365</v>
      </c>
      <c r="M21" s="60">
        <f t="shared" si="0"/>
        <v>417822502835</v>
      </c>
    </row>
    <row r="22" spans="1:13" ht="15.75" x14ac:dyDescent="0.25">
      <c r="A22" s="58">
        <v>16</v>
      </c>
      <c r="B22" s="51" t="s">
        <v>34</v>
      </c>
      <c r="C22" s="59">
        <v>8689264925</v>
      </c>
      <c r="D22" s="59">
        <v>148500</v>
      </c>
      <c r="E22" s="59"/>
      <c r="F22" s="59"/>
      <c r="G22" s="59">
        <v>1291584543</v>
      </c>
      <c r="H22" s="59">
        <v>79382535</v>
      </c>
      <c r="I22" s="59">
        <v>8671100544</v>
      </c>
      <c r="J22" s="59"/>
      <c r="K22" s="59"/>
      <c r="L22" s="59">
        <v>92902500072</v>
      </c>
      <c r="M22" s="60">
        <f t="shared" si="0"/>
        <v>111633981119</v>
      </c>
    </row>
    <row r="23" spans="1:13" ht="15.75" x14ac:dyDescent="0.25">
      <c r="A23" s="58">
        <v>17</v>
      </c>
      <c r="B23" s="51" t="s">
        <v>35</v>
      </c>
      <c r="C23" s="59">
        <v>48653897461</v>
      </c>
      <c r="D23" s="59">
        <v>316000</v>
      </c>
      <c r="E23" s="59"/>
      <c r="F23" s="59"/>
      <c r="G23" s="59">
        <v>38767759589</v>
      </c>
      <c r="H23" s="59"/>
      <c r="I23" s="59">
        <v>5019543360</v>
      </c>
      <c r="J23" s="59">
        <v>2262312</v>
      </c>
      <c r="K23" s="59"/>
      <c r="L23" s="59">
        <v>28897613135</v>
      </c>
      <c r="M23" s="60">
        <f t="shared" si="0"/>
        <v>121341391857</v>
      </c>
    </row>
    <row r="24" spans="1:13" ht="15.75" x14ac:dyDescent="0.25">
      <c r="A24" s="58">
        <v>18</v>
      </c>
      <c r="B24" s="51" t="s">
        <v>36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>
        <f t="shared" si="0"/>
        <v>0</v>
      </c>
    </row>
    <row r="25" spans="1:13" ht="15.75" x14ac:dyDescent="0.25">
      <c r="A25" s="58">
        <v>19</v>
      </c>
      <c r="B25" s="51" t="s">
        <v>37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>
        <f t="shared" si="0"/>
        <v>0</v>
      </c>
    </row>
    <row r="26" spans="1:13" ht="15.75" x14ac:dyDescent="0.25">
      <c r="A26" s="58">
        <v>20</v>
      </c>
      <c r="B26" s="51" t="s">
        <v>38</v>
      </c>
      <c r="C26" s="59">
        <v>5341984975</v>
      </c>
      <c r="D26" s="59"/>
      <c r="E26" s="59"/>
      <c r="F26" s="59"/>
      <c r="G26" s="59">
        <v>19894347020</v>
      </c>
      <c r="H26" s="59">
        <v>8520040132</v>
      </c>
      <c r="I26" s="59">
        <v>209805501640</v>
      </c>
      <c r="J26" s="59"/>
      <c r="K26" s="59"/>
      <c r="L26" s="59">
        <v>523365867217</v>
      </c>
      <c r="M26" s="60">
        <f t="shared" si="0"/>
        <v>766927740984</v>
      </c>
    </row>
    <row r="27" spans="1:13" ht="15.75" x14ac:dyDescent="0.25">
      <c r="A27" s="58">
        <v>21</v>
      </c>
      <c r="B27" s="51" t="s">
        <v>39</v>
      </c>
      <c r="C27" s="59">
        <v>7438366812</v>
      </c>
      <c r="D27" s="59">
        <v>1833000</v>
      </c>
      <c r="E27" s="59"/>
      <c r="F27" s="59"/>
      <c r="G27" s="59"/>
      <c r="H27" s="59">
        <v>56832370</v>
      </c>
      <c r="I27" s="59"/>
      <c r="J27" s="59"/>
      <c r="K27" s="59"/>
      <c r="L27" s="59">
        <v>3730429701</v>
      </c>
      <c r="M27" s="60">
        <f t="shared" si="0"/>
        <v>11227461883</v>
      </c>
    </row>
    <row r="28" spans="1:13" ht="13.5" customHeight="1" x14ac:dyDescent="0.25">
      <c r="A28" s="58">
        <v>22</v>
      </c>
      <c r="B28" s="51" t="s">
        <v>40</v>
      </c>
      <c r="C28" s="61">
        <v>7390678147</v>
      </c>
      <c r="D28" s="61"/>
      <c r="E28" s="61"/>
      <c r="F28" s="62"/>
      <c r="G28" s="61"/>
      <c r="H28" s="61"/>
      <c r="I28" s="61"/>
      <c r="J28" s="61"/>
      <c r="K28" s="61"/>
      <c r="L28" s="61">
        <v>4020023480</v>
      </c>
      <c r="M28" s="60">
        <f t="shared" si="0"/>
        <v>11410701627</v>
      </c>
    </row>
    <row r="29" spans="1:13" ht="15.75" x14ac:dyDescent="0.25">
      <c r="A29" s="58">
        <v>23</v>
      </c>
      <c r="B29" s="51" t="s">
        <v>41</v>
      </c>
      <c r="C29" s="59">
        <v>33306930723</v>
      </c>
      <c r="D29" s="59"/>
      <c r="E29" s="59"/>
      <c r="F29" s="59"/>
      <c r="G29" s="59"/>
      <c r="H29" s="59"/>
      <c r="I29" s="59"/>
      <c r="J29" s="59">
        <v>10899900</v>
      </c>
      <c r="K29" s="59">
        <v>93500</v>
      </c>
      <c r="L29" s="59"/>
      <c r="M29" s="60">
        <f t="shared" si="0"/>
        <v>33317924123</v>
      </c>
    </row>
    <row r="30" spans="1:13" ht="15.75" x14ac:dyDescent="0.25">
      <c r="A30" s="58">
        <v>24</v>
      </c>
      <c r="B30" s="51" t="s">
        <v>42</v>
      </c>
      <c r="C30" s="59">
        <v>7050048456</v>
      </c>
      <c r="D30" s="59"/>
      <c r="E30" s="59"/>
      <c r="F30" s="59"/>
      <c r="G30" s="63"/>
      <c r="H30" s="59">
        <v>70826628</v>
      </c>
      <c r="I30" s="59"/>
      <c r="J30" s="59"/>
      <c r="K30" s="59"/>
      <c r="L30" s="59">
        <v>3721648624</v>
      </c>
      <c r="M30" s="60">
        <f t="shared" si="0"/>
        <v>10842523708</v>
      </c>
    </row>
    <row r="31" spans="1:13" ht="15.75" x14ac:dyDescent="0.25">
      <c r="A31" s="58">
        <v>25</v>
      </c>
      <c r="B31" s="51" t="s">
        <v>43</v>
      </c>
      <c r="C31" s="59">
        <v>2533227697</v>
      </c>
      <c r="D31" s="59"/>
      <c r="E31" s="59"/>
      <c r="F31" s="59"/>
      <c r="G31" s="59"/>
      <c r="H31" s="59"/>
      <c r="I31" s="59"/>
      <c r="J31" s="59"/>
      <c r="K31" s="59">
        <v>9876528</v>
      </c>
      <c r="L31" s="59"/>
      <c r="M31" s="60">
        <f t="shared" si="0"/>
        <v>2543104225</v>
      </c>
    </row>
    <row r="32" spans="1:13" ht="15.75" x14ac:dyDescent="0.25">
      <c r="A32" s="58">
        <v>26</v>
      </c>
      <c r="B32" s="51" t="s">
        <v>44</v>
      </c>
      <c r="C32" s="59">
        <v>987387521</v>
      </c>
      <c r="D32" s="59">
        <v>932200</v>
      </c>
      <c r="E32" s="59"/>
      <c r="F32" s="59"/>
      <c r="G32" s="59"/>
      <c r="H32" s="59"/>
      <c r="I32" s="59"/>
      <c r="J32" s="59"/>
      <c r="K32" s="59"/>
      <c r="L32" s="59"/>
      <c r="M32" s="60">
        <f t="shared" si="0"/>
        <v>988319721</v>
      </c>
    </row>
    <row r="33" spans="1:13" ht="15.75" x14ac:dyDescent="0.25">
      <c r="A33" s="58">
        <v>27</v>
      </c>
      <c r="B33" s="51" t="s">
        <v>45</v>
      </c>
      <c r="C33" s="59">
        <v>6755950976</v>
      </c>
      <c r="D33" s="59">
        <v>32125700</v>
      </c>
      <c r="E33" s="59"/>
      <c r="F33" s="59"/>
      <c r="G33" s="59">
        <v>2922922910</v>
      </c>
      <c r="H33" s="59">
        <v>2437026367</v>
      </c>
      <c r="I33" s="63"/>
      <c r="J33" s="59"/>
      <c r="K33" s="59"/>
      <c r="L33" s="59">
        <v>5950666147</v>
      </c>
      <c r="M33" s="60">
        <f t="shared" si="0"/>
        <v>18098692100</v>
      </c>
    </row>
    <row r="34" spans="1:13" ht="15.75" x14ac:dyDescent="0.25">
      <c r="A34" s="58">
        <v>28</v>
      </c>
      <c r="B34" s="51" t="s">
        <v>46</v>
      </c>
      <c r="C34" s="59">
        <v>2701687692</v>
      </c>
      <c r="D34" s="59"/>
      <c r="E34" s="59"/>
      <c r="F34" s="59"/>
      <c r="G34" s="59"/>
      <c r="H34" s="59"/>
      <c r="I34" s="59"/>
      <c r="J34" s="59"/>
      <c r="K34" s="59"/>
      <c r="L34" s="59"/>
      <c r="M34" s="60">
        <f t="shared" si="0"/>
        <v>2701687692</v>
      </c>
    </row>
    <row r="35" spans="1:13" ht="15.75" x14ac:dyDescent="0.25">
      <c r="A35" s="58">
        <v>29</v>
      </c>
      <c r="B35" s="51" t="s">
        <v>47</v>
      </c>
      <c r="C35" s="59">
        <v>5623182751</v>
      </c>
      <c r="D35" s="59">
        <v>906000</v>
      </c>
      <c r="E35" s="59"/>
      <c r="F35" s="59"/>
      <c r="G35" s="59"/>
      <c r="H35" s="59"/>
      <c r="I35" s="59"/>
      <c r="J35" s="59"/>
      <c r="K35" s="59"/>
      <c r="L35" s="59">
        <v>48764720</v>
      </c>
      <c r="M35" s="60">
        <f t="shared" si="0"/>
        <v>5672853471</v>
      </c>
    </row>
    <row r="36" spans="1:13" ht="15.75" x14ac:dyDescent="0.25">
      <c r="A36" s="58">
        <v>30</v>
      </c>
      <c r="B36" s="51" t="s">
        <v>48</v>
      </c>
      <c r="C36" s="59">
        <v>3327424826</v>
      </c>
      <c r="D36" s="59">
        <v>1050000</v>
      </c>
      <c r="E36" s="59"/>
      <c r="F36" s="59"/>
      <c r="G36" s="59"/>
      <c r="H36" s="59"/>
      <c r="I36" s="59"/>
      <c r="J36" s="59"/>
      <c r="K36" s="59"/>
      <c r="L36" s="59"/>
      <c r="M36" s="60">
        <f t="shared" si="0"/>
        <v>3328474826</v>
      </c>
    </row>
    <row r="37" spans="1:13" ht="15.75" x14ac:dyDescent="0.25">
      <c r="A37" s="58">
        <v>31</v>
      </c>
      <c r="B37" s="51" t="s">
        <v>49</v>
      </c>
      <c r="C37" s="59">
        <v>1089442564</v>
      </c>
      <c r="D37" s="59"/>
      <c r="E37" s="59"/>
      <c r="F37" s="59"/>
      <c r="G37" s="59">
        <v>1095054244</v>
      </c>
      <c r="H37" s="59">
        <v>138112292</v>
      </c>
      <c r="I37" s="59"/>
      <c r="J37" s="59"/>
      <c r="K37" s="59"/>
      <c r="L37" s="59">
        <v>4940245257</v>
      </c>
      <c r="M37" s="60">
        <f t="shared" si="0"/>
        <v>7262854357</v>
      </c>
    </row>
    <row r="38" spans="1:13" ht="15.75" x14ac:dyDescent="0.25">
      <c r="A38" s="58">
        <v>32</v>
      </c>
      <c r="B38" s="51" t="s">
        <v>50</v>
      </c>
      <c r="C38" s="59">
        <v>1926655971</v>
      </c>
      <c r="D38" s="59"/>
      <c r="E38" s="59"/>
      <c r="F38" s="59"/>
      <c r="G38" s="59"/>
      <c r="H38" s="59"/>
      <c r="I38" s="59"/>
      <c r="J38" s="59"/>
      <c r="K38" s="59"/>
      <c r="L38" s="59"/>
      <c r="M38" s="60">
        <f t="shared" si="0"/>
        <v>1926655971</v>
      </c>
    </row>
    <row r="39" spans="1:13" ht="15.75" x14ac:dyDescent="0.25">
      <c r="A39" s="58">
        <v>33</v>
      </c>
      <c r="B39" s="51" t="s">
        <v>51</v>
      </c>
      <c r="C39" s="59">
        <v>46359918233</v>
      </c>
      <c r="D39" s="59"/>
      <c r="E39" s="59"/>
      <c r="F39" s="59"/>
      <c r="G39" s="59">
        <v>3973750513</v>
      </c>
      <c r="H39" s="59">
        <v>116271504</v>
      </c>
      <c r="I39" s="59">
        <v>8946910070</v>
      </c>
      <c r="J39" s="59"/>
      <c r="K39" s="59">
        <v>33541750</v>
      </c>
      <c r="L39" s="59">
        <v>265680118879</v>
      </c>
      <c r="M39" s="60">
        <f t="shared" ref="M39:M47" si="1">SUM(C39:L39)</f>
        <v>325110510949</v>
      </c>
    </row>
    <row r="40" spans="1:13" ht="15.75" x14ac:dyDescent="0.25">
      <c r="A40" s="58">
        <v>34</v>
      </c>
      <c r="B40" s="51" t="s">
        <v>102</v>
      </c>
      <c r="C40" s="59">
        <v>51632860</v>
      </c>
      <c r="D40" s="59"/>
      <c r="E40" s="59"/>
      <c r="F40" s="59"/>
      <c r="G40" s="59">
        <v>145973870100</v>
      </c>
      <c r="H40" s="59"/>
      <c r="I40" s="59">
        <v>153306590380</v>
      </c>
      <c r="J40" s="59"/>
      <c r="K40" s="59"/>
      <c r="L40" s="59">
        <v>1265668330666</v>
      </c>
      <c r="M40" s="60">
        <f t="shared" si="1"/>
        <v>1565000424006</v>
      </c>
    </row>
    <row r="41" spans="1:13" ht="15.75" x14ac:dyDescent="0.25">
      <c r="A41" s="58">
        <v>35</v>
      </c>
      <c r="B41" s="51" t="s">
        <v>53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>
        <f t="shared" si="1"/>
        <v>0</v>
      </c>
    </row>
    <row r="42" spans="1:13" ht="15.75" x14ac:dyDescent="0.25">
      <c r="A42" s="58">
        <v>36</v>
      </c>
      <c r="B42" s="51" t="s">
        <v>54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60">
        <f t="shared" si="1"/>
        <v>0</v>
      </c>
    </row>
    <row r="43" spans="1:13" ht="15.75" x14ac:dyDescent="0.25">
      <c r="A43" s="58">
        <v>37</v>
      </c>
      <c r="B43" s="51" t="s">
        <v>55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0">
        <f t="shared" si="1"/>
        <v>0</v>
      </c>
    </row>
    <row r="44" spans="1:13" ht="15.75" x14ac:dyDescent="0.25">
      <c r="A44" s="58">
        <v>38</v>
      </c>
      <c r="B44" s="51" t="s">
        <v>56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>
        <f t="shared" si="1"/>
        <v>0</v>
      </c>
    </row>
    <row r="45" spans="1:13" ht="13.5" customHeight="1" x14ac:dyDescent="0.25">
      <c r="A45" s="58">
        <v>39</v>
      </c>
      <c r="B45" s="51" t="s">
        <v>57</v>
      </c>
      <c r="C45" s="59">
        <v>82836380521</v>
      </c>
      <c r="D45" s="59">
        <v>12871500</v>
      </c>
      <c r="E45" s="59"/>
      <c r="F45" s="59"/>
      <c r="G45" s="59">
        <v>36265811</v>
      </c>
      <c r="H45" s="59">
        <v>2834512872</v>
      </c>
      <c r="I45" s="59"/>
      <c r="J45" s="59"/>
      <c r="K45" s="59"/>
      <c r="L45" s="59">
        <v>3224662546</v>
      </c>
      <c r="M45" s="60">
        <f>SUM(C45:L45)</f>
        <v>88944693250</v>
      </c>
    </row>
    <row r="46" spans="1:13" ht="15.75" x14ac:dyDescent="0.25">
      <c r="A46" s="58">
        <v>40</v>
      </c>
      <c r="B46" s="51" t="s">
        <v>58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60">
        <f t="shared" si="1"/>
        <v>0</v>
      </c>
    </row>
    <row r="47" spans="1:13" ht="16.5" thickBot="1" x14ac:dyDescent="0.3">
      <c r="A47" s="58">
        <v>41</v>
      </c>
      <c r="B47" s="54" t="s">
        <v>59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>
        <f t="shared" si="1"/>
        <v>0</v>
      </c>
    </row>
    <row r="48" spans="1:13" ht="17.25" thickTop="1" thickBot="1" x14ac:dyDescent="0.3">
      <c r="A48" s="66"/>
      <c r="B48" s="56" t="s">
        <v>103</v>
      </c>
      <c r="C48" s="67">
        <f>SUM(C7:C47)</f>
        <v>1645033054886</v>
      </c>
      <c r="D48" s="67">
        <f t="shared" ref="D48:L48" si="2">SUM(D7:D47)</f>
        <v>88109600</v>
      </c>
      <c r="E48" s="67">
        <f t="shared" si="2"/>
        <v>0</v>
      </c>
      <c r="F48" s="67">
        <f t="shared" si="2"/>
        <v>0</v>
      </c>
      <c r="G48" s="67">
        <f t="shared" si="2"/>
        <v>3293877860990</v>
      </c>
      <c r="H48" s="67">
        <f t="shared" si="2"/>
        <v>246343871862</v>
      </c>
      <c r="I48" s="67">
        <f t="shared" si="2"/>
        <v>4486827657966</v>
      </c>
      <c r="J48" s="67">
        <f t="shared" si="2"/>
        <v>44412990</v>
      </c>
      <c r="K48" s="67">
        <f t="shared" si="2"/>
        <v>619231504</v>
      </c>
      <c r="L48" s="67">
        <f t="shared" si="2"/>
        <v>7688859476957</v>
      </c>
      <c r="M48" s="67">
        <f>SUM(M7:M47)</f>
        <v>17361693676755</v>
      </c>
    </row>
    <row r="49" spans="1:13" ht="17.25" thickTop="1" thickBot="1" x14ac:dyDescent="0.3">
      <c r="A49" s="68"/>
      <c r="B49" s="69" t="s">
        <v>104</v>
      </c>
      <c r="C49" s="70">
        <v>1626218.270796001</v>
      </c>
      <c r="D49" s="70">
        <v>26.425939999999997</v>
      </c>
      <c r="E49" s="70">
        <v>2.3959999999999999</v>
      </c>
      <c r="F49" s="70">
        <v>0</v>
      </c>
      <c r="G49" s="70">
        <v>4154474.431876</v>
      </c>
      <c r="H49" s="70">
        <v>395372.53166599997</v>
      </c>
      <c r="I49" s="70">
        <v>4559188.8548619999</v>
      </c>
      <c r="J49" s="70">
        <v>27.514572000000001</v>
      </c>
      <c r="K49" s="70">
        <v>15503.793449999999</v>
      </c>
      <c r="L49" s="70">
        <v>7578753.8696960006</v>
      </c>
      <c r="M49" s="65">
        <v>18329568.088858005</v>
      </c>
    </row>
    <row r="50" spans="1:13" ht="15.75" thickTop="1" x14ac:dyDescent="0.25"/>
    <row r="54" spans="1:13" s="71" customFormat="1" ht="20.25" x14ac:dyDescent="0.3">
      <c r="A54" s="175" t="s">
        <v>75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</row>
    <row r="55" spans="1:13" s="71" customFormat="1" ht="20.25" x14ac:dyDescent="0.3">
      <c r="A55" s="175" t="s">
        <v>76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</row>
    <row r="56" spans="1:13" s="71" customFormat="1" ht="20.25" x14ac:dyDescent="0.3">
      <c r="A56" s="175" t="s">
        <v>124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</row>
    <row r="57" spans="1:13" s="34" customFormat="1" ht="15.75" x14ac:dyDescent="0.25">
      <c r="A57" s="72"/>
      <c r="B57" s="172" t="s">
        <v>2</v>
      </c>
      <c r="C57" s="172"/>
      <c r="D57" s="172"/>
      <c r="E57" s="172"/>
      <c r="F57" s="172"/>
      <c r="G57" s="172"/>
      <c r="H57" s="172"/>
      <c r="I57" s="172"/>
      <c r="J57" s="172"/>
      <c r="K57" s="172"/>
      <c r="L57" s="52" t="s">
        <v>78</v>
      </c>
      <c r="M57" s="73"/>
    </row>
    <row r="58" spans="1:13" s="34" customFormat="1" ht="15.75" x14ac:dyDescent="0.25">
      <c r="A58" s="74"/>
      <c r="B58" s="75" t="s">
        <v>79</v>
      </c>
      <c r="C58" s="75" t="s">
        <v>80</v>
      </c>
      <c r="D58" s="75" t="s">
        <v>10</v>
      </c>
      <c r="E58" s="75" t="s">
        <v>11</v>
      </c>
      <c r="F58" s="75" t="s">
        <v>12</v>
      </c>
      <c r="G58" s="75" t="s">
        <v>13</v>
      </c>
      <c r="H58" s="75" t="s">
        <v>81</v>
      </c>
      <c r="I58" s="75" t="s">
        <v>15</v>
      </c>
      <c r="J58" s="75" t="s">
        <v>82</v>
      </c>
      <c r="K58" s="75" t="s">
        <v>83</v>
      </c>
      <c r="L58" s="75" t="s">
        <v>84</v>
      </c>
      <c r="M58" s="76" t="s">
        <v>4</v>
      </c>
    </row>
    <row r="59" spans="1:13" ht="15.75" x14ac:dyDescent="0.25">
      <c r="A59" s="58">
        <v>1</v>
      </c>
      <c r="B59" s="77" t="str">
        <f t="shared" ref="B59:B90" si="3">B7</f>
        <v>BICE CORREDORES DE BOLSA S.A.</v>
      </c>
      <c r="C59" s="78">
        <f t="shared" ref="C59:L59" si="4">C7/1000000</f>
        <v>25797.813969999999</v>
      </c>
      <c r="D59" s="78">
        <f t="shared" si="4"/>
        <v>0.158</v>
      </c>
      <c r="E59" s="78">
        <f t="shared" si="4"/>
        <v>0</v>
      </c>
      <c r="F59" s="78">
        <f t="shared" si="4"/>
        <v>0</v>
      </c>
      <c r="G59" s="78">
        <f t="shared" si="4"/>
        <v>418053.87964</v>
      </c>
      <c r="H59" s="78">
        <f t="shared" si="4"/>
        <v>21827.162510999999</v>
      </c>
      <c r="I59" s="78">
        <f t="shared" si="4"/>
        <v>640463.92729899997</v>
      </c>
      <c r="J59" s="78">
        <f t="shared" si="4"/>
        <v>0.9</v>
      </c>
      <c r="K59" s="78">
        <f t="shared" si="4"/>
        <v>0</v>
      </c>
      <c r="L59" s="78">
        <f t="shared" si="4"/>
        <v>310067.50283999997</v>
      </c>
      <c r="M59" s="79">
        <f>SUM(C59:L59)</f>
        <v>1416211.3442599999</v>
      </c>
    </row>
    <row r="60" spans="1:13" ht="15.75" x14ac:dyDescent="0.25">
      <c r="A60" s="58">
        <v>2</v>
      </c>
      <c r="B60" s="77" t="str">
        <f t="shared" si="3"/>
        <v>BANCHILE CORREDORES DE BOLSA S.A.</v>
      </c>
      <c r="C60" s="78">
        <f t="shared" ref="C60:L60" si="5">C8/1000000</f>
        <v>541193.449135</v>
      </c>
      <c r="D60" s="78">
        <f t="shared" si="5"/>
        <v>0</v>
      </c>
      <c r="E60" s="78">
        <f t="shared" si="5"/>
        <v>0</v>
      </c>
      <c r="F60" s="78">
        <f t="shared" si="5"/>
        <v>0</v>
      </c>
      <c r="G60" s="78">
        <f t="shared" si="5"/>
        <v>87144.456714</v>
      </c>
      <c r="H60" s="78">
        <f t="shared" si="5"/>
        <v>10437.227962000001</v>
      </c>
      <c r="I60" s="78">
        <f t="shared" si="5"/>
        <v>180137.65699600001</v>
      </c>
      <c r="J60" s="78">
        <f t="shared" si="5"/>
        <v>0</v>
      </c>
      <c r="K60" s="78">
        <f t="shared" si="5"/>
        <v>0</v>
      </c>
      <c r="L60" s="78">
        <f t="shared" si="5"/>
        <v>156567.928656</v>
      </c>
      <c r="M60" s="79">
        <f>SUM(C60:L60)</f>
        <v>975480.71946299984</v>
      </c>
    </row>
    <row r="61" spans="1:13" ht="15.75" x14ac:dyDescent="0.25">
      <c r="A61" s="58">
        <v>3</v>
      </c>
      <c r="B61" s="77" t="str">
        <f t="shared" si="3"/>
        <v>SANTIAGO CORREDORES DE BOLSA LTDA.</v>
      </c>
      <c r="C61" s="78">
        <f t="shared" ref="C61:L61" si="6">C9/1000000</f>
        <v>9925.799207</v>
      </c>
      <c r="D61" s="78">
        <f t="shared" si="6"/>
        <v>0.158</v>
      </c>
      <c r="E61" s="78">
        <f t="shared" si="6"/>
        <v>0</v>
      </c>
      <c r="F61" s="78">
        <f t="shared" si="6"/>
        <v>0</v>
      </c>
      <c r="G61" s="78">
        <f t="shared" si="6"/>
        <v>527381.34032800002</v>
      </c>
      <c r="H61" s="78">
        <f t="shared" si="6"/>
        <v>62912.731755000001</v>
      </c>
      <c r="I61" s="78">
        <f t="shared" si="6"/>
        <v>482129.098727</v>
      </c>
      <c r="J61" s="78">
        <f t="shared" si="6"/>
        <v>0</v>
      </c>
      <c r="K61" s="78">
        <f t="shared" si="6"/>
        <v>0</v>
      </c>
      <c r="L61" s="78">
        <f t="shared" si="6"/>
        <v>59336.164353</v>
      </c>
      <c r="M61" s="79">
        <f>SUM(C61:L61)</f>
        <v>1141685.2923699999</v>
      </c>
    </row>
    <row r="62" spans="1:13" ht="15.75" x14ac:dyDescent="0.25">
      <c r="A62" s="58">
        <v>4</v>
      </c>
      <c r="B62" s="77" t="str">
        <f t="shared" si="3"/>
        <v>BBVA CORREDORES DE BOLSA BHIF S.A.</v>
      </c>
      <c r="C62" s="78">
        <f t="shared" ref="C62:L62" si="7">C10/1000000</f>
        <v>45115.101203999999</v>
      </c>
      <c r="D62" s="78">
        <f t="shared" si="7"/>
        <v>0.09</v>
      </c>
      <c r="E62" s="78">
        <f t="shared" si="7"/>
        <v>0</v>
      </c>
      <c r="F62" s="78">
        <f t="shared" si="7"/>
        <v>0</v>
      </c>
      <c r="G62" s="78">
        <f t="shared" si="7"/>
        <v>549948.79899200005</v>
      </c>
      <c r="H62" s="78">
        <f t="shared" si="7"/>
        <v>41348.799482000002</v>
      </c>
      <c r="I62" s="78">
        <f t="shared" si="7"/>
        <v>942677.47380299994</v>
      </c>
      <c r="J62" s="78">
        <f t="shared" si="7"/>
        <v>0</v>
      </c>
      <c r="K62" s="78">
        <f t="shared" si="7"/>
        <v>0</v>
      </c>
      <c r="L62" s="78">
        <f t="shared" si="7"/>
        <v>738494.12504099996</v>
      </c>
      <c r="M62" s="79">
        <f>SUM(C62:L62)</f>
        <v>2317584.3885220001</v>
      </c>
    </row>
    <row r="63" spans="1:13" ht="15.75" x14ac:dyDescent="0.25">
      <c r="A63" s="58">
        <v>5</v>
      </c>
      <c r="B63" s="77" t="str">
        <f t="shared" si="3"/>
        <v>SCOTIA SUD AMERICANO CORREDORES DE BOLSA S.A.</v>
      </c>
      <c r="C63" s="78">
        <f t="shared" ref="C63:L63" si="8">C11/1000000</f>
        <v>4817.0314049999997</v>
      </c>
      <c r="D63" s="78">
        <f t="shared" si="8"/>
        <v>0</v>
      </c>
      <c r="E63" s="78">
        <f t="shared" si="8"/>
        <v>0</v>
      </c>
      <c r="F63" s="78">
        <f t="shared" si="8"/>
        <v>0</v>
      </c>
      <c r="G63" s="78">
        <f t="shared" si="8"/>
        <v>328810.40255300002</v>
      </c>
      <c r="H63" s="78">
        <f t="shared" si="8"/>
        <v>9966.0632650000007</v>
      </c>
      <c r="I63" s="78">
        <f t="shared" si="8"/>
        <v>276283.72453200002</v>
      </c>
      <c r="J63" s="78">
        <f t="shared" si="8"/>
        <v>0</v>
      </c>
      <c r="K63" s="78">
        <f t="shared" si="8"/>
        <v>0</v>
      </c>
      <c r="L63" s="78">
        <f t="shared" si="8"/>
        <v>123937.628354</v>
      </c>
      <c r="M63" s="79">
        <f>SUM(C63:L63)</f>
        <v>743814.85010900011</v>
      </c>
    </row>
    <row r="64" spans="1:13" ht="15.75" x14ac:dyDescent="0.25">
      <c r="A64" s="58">
        <v>6</v>
      </c>
      <c r="B64" s="77" t="str">
        <f t="shared" si="3"/>
        <v>VALORES SECURITY S.A. CORREDORES  DE BOLSA</v>
      </c>
      <c r="C64" s="78">
        <f t="shared" ref="C64:L64" si="9">C12/1000000</f>
        <v>29478.175659</v>
      </c>
      <c r="D64" s="78">
        <f t="shared" si="9"/>
        <v>1.639</v>
      </c>
      <c r="E64" s="78">
        <f t="shared" si="9"/>
        <v>0</v>
      </c>
      <c r="F64" s="78">
        <f t="shared" si="9"/>
        <v>0</v>
      </c>
      <c r="G64" s="78">
        <f t="shared" si="9"/>
        <v>264887.21442700003</v>
      </c>
      <c r="H64" s="78">
        <f t="shared" si="9"/>
        <v>10263.018064</v>
      </c>
      <c r="I64" s="78">
        <f t="shared" si="9"/>
        <v>130076.28985099999</v>
      </c>
      <c r="J64" s="78">
        <f t="shared" si="9"/>
        <v>0</v>
      </c>
      <c r="K64" s="78">
        <f t="shared" si="9"/>
        <v>9.35E-2</v>
      </c>
      <c r="L64" s="78">
        <f t="shared" si="9"/>
        <v>1751635.8710109999</v>
      </c>
      <c r="M64" s="79">
        <f t="shared" ref="M64:M98" si="10">SUM(C64:L64)</f>
        <v>2186342.3015120002</v>
      </c>
    </row>
    <row r="65" spans="1:13" ht="15.75" x14ac:dyDescent="0.25">
      <c r="A65" s="58">
        <v>7</v>
      </c>
      <c r="B65" s="77" t="str">
        <f t="shared" si="3"/>
        <v>BCI CORREDOR DE BOLSA S.A.</v>
      </c>
      <c r="C65" s="78">
        <f t="shared" ref="C65:L65" si="11">C13/1000000</f>
        <v>28183.965882</v>
      </c>
      <c r="D65" s="78">
        <f t="shared" si="11"/>
        <v>0.45600000000000002</v>
      </c>
      <c r="E65" s="78">
        <f t="shared" si="11"/>
        <v>0</v>
      </c>
      <c r="F65" s="78">
        <f t="shared" si="11"/>
        <v>0</v>
      </c>
      <c r="G65" s="78">
        <f t="shared" si="11"/>
        <v>221833.36370700001</v>
      </c>
      <c r="H65" s="78">
        <f t="shared" si="11"/>
        <v>10450.664694999999</v>
      </c>
      <c r="I65" s="78">
        <f t="shared" si="11"/>
        <v>406272.19703099999</v>
      </c>
      <c r="J65" s="78">
        <f t="shared" si="11"/>
        <v>0</v>
      </c>
      <c r="K65" s="78">
        <f t="shared" si="11"/>
        <v>0</v>
      </c>
      <c r="L65" s="78">
        <f t="shared" si="11"/>
        <v>0</v>
      </c>
      <c r="M65" s="79">
        <f t="shared" si="10"/>
        <v>666740.64731499995</v>
      </c>
    </row>
    <row r="66" spans="1:13" ht="15.75" x14ac:dyDescent="0.25">
      <c r="A66" s="58">
        <v>8</v>
      </c>
      <c r="B66" s="77" t="str">
        <f t="shared" si="3"/>
        <v>SANTANDER INVESTMENT S.A. C. DE BOLSA</v>
      </c>
      <c r="C66" s="78">
        <f t="shared" ref="C66:L66" si="12">C14/1000000</f>
        <v>88708.573783</v>
      </c>
      <c r="D66" s="78">
        <f t="shared" si="12"/>
        <v>0</v>
      </c>
      <c r="E66" s="78">
        <f t="shared" si="12"/>
        <v>0</v>
      </c>
      <c r="F66" s="78">
        <f t="shared" si="12"/>
        <v>0</v>
      </c>
      <c r="G66" s="78">
        <f t="shared" si="12"/>
        <v>87934.292035000006</v>
      </c>
      <c r="H66" s="78">
        <f t="shared" si="12"/>
        <v>0</v>
      </c>
      <c r="I66" s="78">
        <f t="shared" si="12"/>
        <v>74878.637111999997</v>
      </c>
      <c r="J66" s="78">
        <f t="shared" si="12"/>
        <v>0</v>
      </c>
      <c r="K66" s="78">
        <f t="shared" si="12"/>
        <v>4.5</v>
      </c>
      <c r="L66" s="78">
        <f t="shared" si="12"/>
        <v>544571.22142399999</v>
      </c>
      <c r="M66" s="79">
        <f t="shared" si="10"/>
        <v>796097.22435399995</v>
      </c>
    </row>
    <row r="67" spans="1:13" ht="15.75" x14ac:dyDescent="0.25">
      <c r="A67" s="58">
        <v>9</v>
      </c>
      <c r="B67" s="77" t="str">
        <f t="shared" si="3"/>
        <v>LARRAIN VIAL S.A. CORREDORES DE BOLSA</v>
      </c>
      <c r="C67" s="78">
        <f t="shared" ref="C67:L67" si="13">C15/1000000</f>
        <v>183233.03828499999</v>
      </c>
      <c r="D67" s="78">
        <f t="shared" si="13"/>
        <v>29.588699999999999</v>
      </c>
      <c r="E67" s="78">
        <f t="shared" si="13"/>
        <v>0</v>
      </c>
      <c r="F67" s="78">
        <f t="shared" si="13"/>
        <v>0</v>
      </c>
      <c r="G67" s="78">
        <f t="shared" si="13"/>
        <v>21993.926965999999</v>
      </c>
      <c r="H67" s="78">
        <f t="shared" si="13"/>
        <v>4946.3860519999998</v>
      </c>
      <c r="I67" s="78">
        <f t="shared" si="13"/>
        <v>91184.305380999998</v>
      </c>
      <c r="J67" s="78">
        <f t="shared" si="13"/>
        <v>27.572254999999998</v>
      </c>
      <c r="K67" s="78">
        <f t="shared" si="13"/>
        <v>467.67029000000002</v>
      </c>
      <c r="L67" s="78">
        <f t="shared" si="13"/>
        <v>133235.2801</v>
      </c>
      <c r="M67" s="79">
        <f t="shared" si="10"/>
        <v>435117.76802899991</v>
      </c>
    </row>
    <row r="68" spans="1:13" ht="15.75" x14ac:dyDescent="0.25">
      <c r="A68" s="58">
        <v>10</v>
      </c>
      <c r="B68" s="77" t="str">
        <f t="shared" si="3"/>
        <v>DEUTSCHE SECURITIES C.  DE BOLSA LTDA.</v>
      </c>
      <c r="C68" s="78">
        <f t="shared" ref="C68:L68" si="14">C16/1000000</f>
        <v>26994.670621000001</v>
      </c>
      <c r="D68" s="78">
        <f t="shared" si="14"/>
        <v>0</v>
      </c>
      <c r="E68" s="78">
        <f t="shared" si="14"/>
        <v>0</v>
      </c>
      <c r="F68" s="78">
        <f t="shared" si="14"/>
        <v>0</v>
      </c>
      <c r="G68" s="78">
        <f t="shared" si="14"/>
        <v>137246.504652</v>
      </c>
      <c r="H68" s="78">
        <f t="shared" si="14"/>
        <v>0</v>
      </c>
      <c r="I68" s="78">
        <f t="shared" si="14"/>
        <v>0</v>
      </c>
      <c r="J68" s="78">
        <f t="shared" si="14"/>
        <v>0</v>
      </c>
      <c r="K68" s="78">
        <f t="shared" si="14"/>
        <v>0</v>
      </c>
      <c r="L68" s="78">
        <f t="shared" si="14"/>
        <v>314841.492898</v>
      </c>
      <c r="M68" s="79">
        <f t="shared" si="10"/>
        <v>479082.66817099997</v>
      </c>
    </row>
    <row r="69" spans="1:13" ht="15.75" x14ac:dyDescent="0.25">
      <c r="A69" s="58">
        <v>11</v>
      </c>
      <c r="B69" s="77" t="str">
        <f t="shared" si="3"/>
        <v>TANNER  CORREDORES DE BOLSA S.A.</v>
      </c>
      <c r="C69" s="78">
        <f t="shared" ref="C69:L69" si="15">C17/1000000</f>
        <v>13444.989378</v>
      </c>
      <c r="D69" s="78">
        <f t="shared" si="15"/>
        <v>0.158</v>
      </c>
      <c r="E69" s="78">
        <f t="shared" si="15"/>
        <v>0</v>
      </c>
      <c r="F69" s="78">
        <f t="shared" si="15"/>
        <v>0</v>
      </c>
      <c r="G69" s="78">
        <f t="shared" si="15"/>
        <v>1888.1598859999999</v>
      </c>
      <c r="H69" s="78">
        <f t="shared" si="15"/>
        <v>1282.669232</v>
      </c>
      <c r="I69" s="78">
        <f t="shared" si="15"/>
        <v>19247.018118</v>
      </c>
      <c r="J69" s="78">
        <f t="shared" si="15"/>
        <v>0</v>
      </c>
      <c r="K69" s="78">
        <f t="shared" si="15"/>
        <v>0</v>
      </c>
      <c r="L69" s="78">
        <f t="shared" si="15"/>
        <v>78874.511885</v>
      </c>
      <c r="M69" s="79">
        <f t="shared" si="10"/>
        <v>114737.506499</v>
      </c>
    </row>
    <row r="70" spans="1:13" ht="15.75" x14ac:dyDescent="0.25">
      <c r="A70" s="58">
        <v>12</v>
      </c>
      <c r="B70" s="77" t="str">
        <f t="shared" si="3"/>
        <v>BANCOESTADO S.A. CORREDORES DE BOLSA</v>
      </c>
      <c r="C70" s="78">
        <f t="shared" ref="C70:L70" si="16">C18/1000000</f>
        <v>111.40429</v>
      </c>
      <c r="D70" s="78">
        <f t="shared" si="16"/>
        <v>0</v>
      </c>
      <c r="E70" s="78">
        <f t="shared" si="16"/>
        <v>0</v>
      </c>
      <c r="F70" s="78">
        <f t="shared" si="16"/>
        <v>0</v>
      </c>
      <c r="G70" s="78">
        <f t="shared" si="16"/>
        <v>282558.128509</v>
      </c>
      <c r="H70" s="78">
        <f t="shared" si="16"/>
        <v>33230.680182999997</v>
      </c>
      <c r="I70" s="78">
        <f t="shared" si="16"/>
        <v>827442.74344300001</v>
      </c>
      <c r="J70" s="78">
        <f t="shared" si="16"/>
        <v>0</v>
      </c>
      <c r="K70" s="78">
        <f t="shared" si="16"/>
        <v>0</v>
      </c>
      <c r="L70" s="78">
        <f t="shared" si="16"/>
        <v>1090628.1662069999</v>
      </c>
      <c r="M70" s="79">
        <f t="shared" si="10"/>
        <v>2233971.1226319997</v>
      </c>
    </row>
    <row r="71" spans="1:13" ht="15.75" x14ac:dyDescent="0.25">
      <c r="A71" s="58">
        <v>13</v>
      </c>
      <c r="B71" s="77" t="str">
        <f t="shared" si="3"/>
        <v>I.M. TRUST S.A. CORREDORES DE BOLSA</v>
      </c>
      <c r="C71" s="78">
        <f t="shared" ref="C71:L71" si="17">C19/1000000</f>
        <v>36409.948334000001</v>
      </c>
      <c r="D71" s="78">
        <f t="shared" si="17"/>
        <v>0</v>
      </c>
      <c r="E71" s="78">
        <f t="shared" si="17"/>
        <v>0</v>
      </c>
      <c r="F71" s="78">
        <f t="shared" si="17"/>
        <v>0</v>
      </c>
      <c r="G71" s="78">
        <f t="shared" si="17"/>
        <v>116468.469531</v>
      </c>
      <c r="H71" s="78">
        <f t="shared" si="17"/>
        <v>867.53794300000004</v>
      </c>
      <c r="I71" s="78">
        <f t="shared" si="17"/>
        <v>277.53875799999997</v>
      </c>
      <c r="J71" s="78">
        <f t="shared" si="17"/>
        <v>0</v>
      </c>
      <c r="K71" s="78">
        <f t="shared" si="17"/>
        <v>0.39225599999999999</v>
      </c>
      <c r="L71" s="78">
        <f t="shared" si="17"/>
        <v>151229.628218</v>
      </c>
      <c r="M71" s="79">
        <f t="shared" si="10"/>
        <v>305253.51503999997</v>
      </c>
    </row>
    <row r="72" spans="1:13" ht="15.75" x14ac:dyDescent="0.25">
      <c r="A72" s="58">
        <v>14</v>
      </c>
      <c r="B72" s="77" t="str">
        <f t="shared" si="3"/>
        <v>MOLINA, SWETT Y VALDES S.A. C. DE BOLSA</v>
      </c>
      <c r="C72" s="78">
        <f t="shared" ref="C72:L72" si="18">C20/1000000</f>
        <v>4029.8089829999999</v>
      </c>
      <c r="D72" s="78">
        <f t="shared" si="18"/>
        <v>5.53</v>
      </c>
      <c r="E72" s="78">
        <f t="shared" si="18"/>
        <v>0</v>
      </c>
      <c r="F72" s="78">
        <f t="shared" si="18"/>
        <v>0</v>
      </c>
      <c r="G72" s="78">
        <f t="shared" si="18"/>
        <v>13604.630786</v>
      </c>
      <c r="H72" s="78">
        <f t="shared" si="18"/>
        <v>8660.3715260000008</v>
      </c>
      <c r="I72" s="78">
        <f t="shared" si="18"/>
        <v>100.48031899999999</v>
      </c>
      <c r="J72" s="78">
        <f t="shared" si="18"/>
        <v>0</v>
      </c>
      <c r="K72" s="78">
        <f t="shared" si="18"/>
        <v>0</v>
      </c>
      <c r="L72" s="78">
        <f t="shared" si="18"/>
        <v>17071.008161000002</v>
      </c>
      <c r="M72" s="79">
        <f>SUM(C72:L72)</f>
        <v>43471.829774999998</v>
      </c>
    </row>
    <row r="73" spans="1:13" ht="15.75" x14ac:dyDescent="0.25">
      <c r="A73" s="58">
        <v>15</v>
      </c>
      <c r="B73" s="77" t="str">
        <f t="shared" si="3"/>
        <v>CELFIN, GARDEWEG S.A. C. DE BOLSA</v>
      </c>
      <c r="C73" s="78">
        <f t="shared" ref="C73:L73" si="19">C21/1000000</f>
        <v>335525.221639</v>
      </c>
      <c r="D73" s="78">
        <f t="shared" si="19"/>
        <v>0.14899999999999999</v>
      </c>
      <c r="E73" s="78">
        <f t="shared" si="19"/>
        <v>0</v>
      </c>
      <c r="F73" s="78">
        <f t="shared" si="19"/>
        <v>0</v>
      </c>
      <c r="G73" s="78">
        <f t="shared" si="19"/>
        <v>20168.737534</v>
      </c>
      <c r="H73" s="78">
        <f t="shared" si="19"/>
        <v>15897.554491999999</v>
      </c>
      <c r="I73" s="78">
        <f t="shared" si="19"/>
        <v>29906.920601999998</v>
      </c>
      <c r="J73" s="78">
        <f t="shared" si="19"/>
        <v>2.7785229999999999</v>
      </c>
      <c r="K73" s="78">
        <f t="shared" si="19"/>
        <v>103.06368000000001</v>
      </c>
      <c r="L73" s="78">
        <f t="shared" si="19"/>
        <v>16218.077364999999</v>
      </c>
      <c r="M73" s="79">
        <f t="shared" si="10"/>
        <v>417822.50283500005</v>
      </c>
    </row>
    <row r="74" spans="1:13" ht="15.75" x14ac:dyDescent="0.25">
      <c r="A74" s="58">
        <v>16</v>
      </c>
      <c r="B74" s="77" t="str">
        <f t="shared" si="3"/>
        <v>NEGOCIOS Y VALORES S.A. C. DE BOLSA</v>
      </c>
      <c r="C74" s="78">
        <f t="shared" ref="C74:L74" si="20">C22/1000000</f>
        <v>8689.2649249999995</v>
      </c>
      <c r="D74" s="78">
        <f t="shared" si="20"/>
        <v>0.14849999999999999</v>
      </c>
      <c r="E74" s="78">
        <f t="shared" si="20"/>
        <v>0</v>
      </c>
      <c r="F74" s="78">
        <f t="shared" si="20"/>
        <v>0</v>
      </c>
      <c r="G74" s="78">
        <f t="shared" si="20"/>
        <v>1291.5845429999999</v>
      </c>
      <c r="H74" s="78">
        <f t="shared" si="20"/>
        <v>79.382535000000004</v>
      </c>
      <c r="I74" s="78">
        <f t="shared" si="20"/>
        <v>8671.1005440000008</v>
      </c>
      <c r="J74" s="78">
        <f t="shared" si="20"/>
        <v>0</v>
      </c>
      <c r="K74" s="78">
        <f t="shared" si="20"/>
        <v>0</v>
      </c>
      <c r="L74" s="78">
        <f t="shared" si="20"/>
        <v>92902.500071999995</v>
      </c>
      <c r="M74" s="79">
        <f t="shared" si="10"/>
        <v>111633.981119</v>
      </c>
    </row>
    <row r="75" spans="1:13" ht="15.75" x14ac:dyDescent="0.25">
      <c r="A75" s="58">
        <v>17</v>
      </c>
      <c r="B75" s="77" t="str">
        <f t="shared" si="3"/>
        <v>ALFA CORREDORES DE BOLSA S.A.</v>
      </c>
      <c r="C75" s="78">
        <f t="shared" ref="C75:L75" si="21">C23/1000000</f>
        <v>48653.897461</v>
      </c>
      <c r="D75" s="78">
        <f t="shared" si="21"/>
        <v>0.316</v>
      </c>
      <c r="E75" s="78">
        <f t="shared" si="21"/>
        <v>0</v>
      </c>
      <c r="F75" s="78">
        <f t="shared" si="21"/>
        <v>0</v>
      </c>
      <c r="G75" s="78">
        <f t="shared" si="21"/>
        <v>38767.759589000001</v>
      </c>
      <c r="H75" s="78">
        <f t="shared" si="21"/>
        <v>0</v>
      </c>
      <c r="I75" s="78">
        <f t="shared" si="21"/>
        <v>5019.5433599999997</v>
      </c>
      <c r="J75" s="78">
        <f t="shared" si="21"/>
        <v>2.2623120000000001</v>
      </c>
      <c r="K75" s="78">
        <f t="shared" si="21"/>
        <v>0</v>
      </c>
      <c r="L75" s="78">
        <f t="shared" si="21"/>
        <v>28897.613135</v>
      </c>
      <c r="M75" s="79">
        <f t="shared" si="10"/>
        <v>121341.39185700001</v>
      </c>
    </row>
    <row r="76" spans="1:13" ht="15.75" x14ac:dyDescent="0.25">
      <c r="A76" s="58">
        <v>18</v>
      </c>
      <c r="B76" s="77" t="str">
        <f t="shared" si="3"/>
        <v>DUPOL S.A. CORREDORES DE BOLSA</v>
      </c>
      <c r="C76" s="78">
        <f t="shared" ref="C76:L76" si="22">C24/1000000</f>
        <v>0</v>
      </c>
      <c r="D76" s="78">
        <f t="shared" si="22"/>
        <v>0</v>
      </c>
      <c r="E76" s="78">
        <f t="shared" si="22"/>
        <v>0</v>
      </c>
      <c r="F76" s="78">
        <f t="shared" si="22"/>
        <v>0</v>
      </c>
      <c r="G76" s="78">
        <f t="shared" si="22"/>
        <v>0</v>
      </c>
      <c r="H76" s="78">
        <f t="shared" si="22"/>
        <v>0</v>
      </c>
      <c r="I76" s="78">
        <f t="shared" si="22"/>
        <v>0</v>
      </c>
      <c r="J76" s="78">
        <f t="shared" si="22"/>
        <v>0</v>
      </c>
      <c r="K76" s="78">
        <f t="shared" si="22"/>
        <v>0</v>
      </c>
      <c r="L76" s="78">
        <f t="shared" si="22"/>
        <v>0</v>
      </c>
      <c r="M76" s="79">
        <f t="shared" si="10"/>
        <v>0</v>
      </c>
    </row>
    <row r="77" spans="1:13" ht="15.75" x14ac:dyDescent="0.25">
      <c r="A77" s="58">
        <v>19</v>
      </c>
      <c r="B77" s="77" t="str">
        <f t="shared" si="3"/>
        <v>DE LA CERDA Y HATTON C. DE BOLSA S.A.</v>
      </c>
      <c r="C77" s="78">
        <f t="shared" ref="C77:L77" si="23">C25/1000000</f>
        <v>0</v>
      </c>
      <c r="D77" s="78">
        <f t="shared" si="23"/>
        <v>0</v>
      </c>
      <c r="E77" s="78">
        <f t="shared" si="23"/>
        <v>0</v>
      </c>
      <c r="F77" s="78">
        <f t="shared" si="23"/>
        <v>0</v>
      </c>
      <c r="G77" s="78">
        <f t="shared" si="23"/>
        <v>0</v>
      </c>
      <c r="H77" s="78">
        <f t="shared" si="23"/>
        <v>0</v>
      </c>
      <c r="I77" s="78">
        <f t="shared" si="23"/>
        <v>0</v>
      </c>
      <c r="J77" s="78">
        <f t="shared" si="23"/>
        <v>0</v>
      </c>
      <c r="K77" s="78">
        <f t="shared" si="23"/>
        <v>0</v>
      </c>
      <c r="L77" s="78">
        <f t="shared" si="23"/>
        <v>0</v>
      </c>
      <c r="M77" s="79">
        <f t="shared" si="10"/>
        <v>0</v>
      </c>
    </row>
    <row r="78" spans="1:13" ht="15.75" x14ac:dyDescent="0.25">
      <c r="A78" s="58">
        <v>20</v>
      </c>
      <c r="B78" s="77" t="str">
        <f t="shared" si="3"/>
        <v>CORP CORREDORES DE BOLSA S.A.</v>
      </c>
      <c r="C78" s="78">
        <f t="shared" ref="C78:L78" si="24">C26/1000000</f>
        <v>5341.9849750000003</v>
      </c>
      <c r="D78" s="78">
        <f t="shared" si="24"/>
        <v>0</v>
      </c>
      <c r="E78" s="78">
        <f t="shared" si="24"/>
        <v>0</v>
      </c>
      <c r="F78" s="78">
        <f t="shared" si="24"/>
        <v>0</v>
      </c>
      <c r="G78" s="78">
        <f t="shared" si="24"/>
        <v>19894.347020000001</v>
      </c>
      <c r="H78" s="78">
        <f t="shared" si="24"/>
        <v>8520.0401320000001</v>
      </c>
      <c r="I78" s="78">
        <f t="shared" si="24"/>
        <v>209805.50164</v>
      </c>
      <c r="J78" s="78">
        <f t="shared" si="24"/>
        <v>0</v>
      </c>
      <c r="K78" s="78">
        <f t="shared" si="24"/>
        <v>0</v>
      </c>
      <c r="L78" s="78">
        <f t="shared" si="24"/>
        <v>523365.86721699999</v>
      </c>
      <c r="M78" s="79">
        <f t="shared" si="10"/>
        <v>766927.74098400003</v>
      </c>
    </row>
    <row r="79" spans="1:13" ht="15.75" x14ac:dyDescent="0.25">
      <c r="A79" s="58">
        <v>21</v>
      </c>
      <c r="B79" s="77" t="str">
        <f t="shared" si="3"/>
        <v>UGARTE Y CIA. CORREDORES DE BOLSA S.A.</v>
      </c>
      <c r="C79" s="78">
        <f t="shared" ref="C79:L79" si="25">C27/1000000</f>
        <v>7438.3668120000002</v>
      </c>
      <c r="D79" s="78">
        <f t="shared" si="25"/>
        <v>1.833</v>
      </c>
      <c r="E79" s="78">
        <f t="shared" si="25"/>
        <v>0</v>
      </c>
      <c r="F79" s="78">
        <f t="shared" si="25"/>
        <v>0</v>
      </c>
      <c r="G79" s="78">
        <f t="shared" si="25"/>
        <v>0</v>
      </c>
      <c r="H79" s="78">
        <f t="shared" si="25"/>
        <v>56.832369999999997</v>
      </c>
      <c r="I79" s="78">
        <f t="shared" si="25"/>
        <v>0</v>
      </c>
      <c r="J79" s="78">
        <f t="shared" si="25"/>
        <v>0</v>
      </c>
      <c r="K79" s="78">
        <f t="shared" si="25"/>
        <v>0</v>
      </c>
      <c r="L79" s="78">
        <f t="shared" si="25"/>
        <v>3730.429701</v>
      </c>
      <c r="M79" s="79">
        <f t="shared" si="10"/>
        <v>11227.461883</v>
      </c>
    </row>
    <row r="80" spans="1:13" ht="15.75" x14ac:dyDescent="0.25">
      <c r="A80" s="58">
        <v>22</v>
      </c>
      <c r="B80" s="77" t="str">
        <f t="shared" si="3"/>
        <v xml:space="preserve">FINANZAS Y NEGOCIOS S.A. C. DE BOLSA </v>
      </c>
      <c r="C80" s="78">
        <f t="shared" ref="C80:L80" si="26">C28/1000000</f>
        <v>7390.6781469999996</v>
      </c>
      <c r="D80" s="78">
        <f t="shared" si="26"/>
        <v>0</v>
      </c>
      <c r="E80" s="78">
        <f t="shared" si="26"/>
        <v>0</v>
      </c>
      <c r="F80" s="78">
        <f t="shared" si="26"/>
        <v>0</v>
      </c>
      <c r="G80" s="78">
        <f t="shared" si="26"/>
        <v>0</v>
      </c>
      <c r="H80" s="78">
        <f t="shared" si="26"/>
        <v>0</v>
      </c>
      <c r="I80" s="78">
        <f t="shared" si="26"/>
        <v>0</v>
      </c>
      <c r="J80" s="78">
        <f t="shared" si="26"/>
        <v>0</v>
      </c>
      <c r="K80" s="78">
        <f t="shared" si="26"/>
        <v>0</v>
      </c>
      <c r="L80" s="78">
        <f t="shared" si="26"/>
        <v>4020.0234799999998</v>
      </c>
      <c r="M80" s="79">
        <f t="shared" si="10"/>
        <v>11410.701626999999</v>
      </c>
    </row>
    <row r="81" spans="1:13" ht="15.75" x14ac:dyDescent="0.25">
      <c r="A81" s="58">
        <v>23</v>
      </c>
      <c r="B81" s="77" t="str">
        <f t="shared" si="3"/>
        <v>URETA Y BIANCHI CORREDORES DE  BOLSA S.A.</v>
      </c>
      <c r="C81" s="78">
        <f t="shared" ref="C81:L81" si="27">C29/1000000</f>
        <v>33306.930722999998</v>
      </c>
      <c r="D81" s="78">
        <f t="shared" si="27"/>
        <v>0</v>
      </c>
      <c r="E81" s="78">
        <f t="shared" si="27"/>
        <v>0</v>
      </c>
      <c r="F81" s="78">
        <f t="shared" si="27"/>
        <v>0</v>
      </c>
      <c r="G81" s="78">
        <f t="shared" si="27"/>
        <v>0</v>
      </c>
      <c r="H81" s="78">
        <f t="shared" si="27"/>
        <v>0</v>
      </c>
      <c r="I81" s="78">
        <f t="shared" si="27"/>
        <v>0</v>
      </c>
      <c r="J81" s="78">
        <f t="shared" si="27"/>
        <v>10.899900000000001</v>
      </c>
      <c r="K81" s="78">
        <f t="shared" si="27"/>
        <v>9.35E-2</v>
      </c>
      <c r="L81" s="78">
        <f t="shared" si="27"/>
        <v>0</v>
      </c>
      <c r="M81" s="79">
        <f t="shared" si="10"/>
        <v>33317.924122999997</v>
      </c>
    </row>
    <row r="82" spans="1:13" ht="15.75" x14ac:dyDescent="0.25">
      <c r="A82" s="58">
        <v>24</v>
      </c>
      <c r="B82" s="77" t="str">
        <f t="shared" si="3"/>
        <v>MUNITA Y CRUZAT S.A. CORREDORES DE BOLSA</v>
      </c>
      <c r="C82" s="78">
        <f t="shared" ref="C82:L82" si="28">C30/1000000</f>
        <v>7050.0484560000004</v>
      </c>
      <c r="D82" s="78">
        <f t="shared" si="28"/>
        <v>0</v>
      </c>
      <c r="E82" s="78">
        <f t="shared" si="28"/>
        <v>0</v>
      </c>
      <c r="F82" s="78">
        <f t="shared" si="28"/>
        <v>0</v>
      </c>
      <c r="G82" s="78">
        <f t="shared" si="28"/>
        <v>0</v>
      </c>
      <c r="H82" s="78">
        <f t="shared" si="28"/>
        <v>70.826627999999999</v>
      </c>
      <c r="I82" s="78">
        <f t="shared" si="28"/>
        <v>0</v>
      </c>
      <c r="J82" s="78">
        <f t="shared" si="28"/>
        <v>0</v>
      </c>
      <c r="K82" s="78">
        <f t="shared" si="28"/>
        <v>0</v>
      </c>
      <c r="L82" s="78">
        <f t="shared" si="28"/>
        <v>3721.6486239999999</v>
      </c>
      <c r="M82" s="79">
        <f>SUM(C82:L82)</f>
        <v>10842.523708000001</v>
      </c>
    </row>
    <row r="83" spans="1:13" ht="15.75" x14ac:dyDescent="0.25">
      <c r="A83" s="58">
        <v>25</v>
      </c>
      <c r="B83" s="77" t="str">
        <f t="shared" si="3"/>
        <v>RAIMUNDO SERRANO MC AULIFFE C. DE B. S.A.</v>
      </c>
      <c r="C83" s="78">
        <f t="shared" ref="C83:L83" si="29">C31/1000000</f>
        <v>2533.2276969999998</v>
      </c>
      <c r="D83" s="78">
        <f t="shared" si="29"/>
        <v>0</v>
      </c>
      <c r="E83" s="78">
        <f t="shared" si="29"/>
        <v>0</v>
      </c>
      <c r="F83" s="78">
        <f t="shared" si="29"/>
        <v>0</v>
      </c>
      <c r="G83" s="78">
        <f t="shared" si="29"/>
        <v>0</v>
      </c>
      <c r="H83" s="78">
        <f t="shared" si="29"/>
        <v>0</v>
      </c>
      <c r="I83" s="78">
        <f t="shared" si="29"/>
        <v>0</v>
      </c>
      <c r="J83" s="78">
        <f t="shared" si="29"/>
        <v>0</v>
      </c>
      <c r="K83" s="78">
        <f t="shared" si="29"/>
        <v>9.8765280000000004</v>
      </c>
      <c r="L83" s="78">
        <f t="shared" si="29"/>
        <v>0</v>
      </c>
      <c r="M83" s="79">
        <f t="shared" si="10"/>
        <v>2543.1042249999996</v>
      </c>
    </row>
    <row r="84" spans="1:13" ht="15.75" x14ac:dyDescent="0.25">
      <c r="A84" s="58">
        <v>26</v>
      </c>
      <c r="B84" s="77" t="str">
        <f t="shared" si="3"/>
        <v>ETCHEGARAY S.A. CORREDORES DE BOLSA</v>
      </c>
      <c r="C84" s="78">
        <f t="shared" ref="C84:L84" si="30">C32/1000000</f>
        <v>987.38752099999999</v>
      </c>
      <c r="D84" s="78">
        <f t="shared" si="30"/>
        <v>0.93220000000000003</v>
      </c>
      <c r="E84" s="78">
        <f t="shared" si="30"/>
        <v>0</v>
      </c>
      <c r="F84" s="78">
        <f t="shared" si="30"/>
        <v>0</v>
      </c>
      <c r="G84" s="78">
        <f t="shared" si="30"/>
        <v>0</v>
      </c>
      <c r="H84" s="78">
        <f t="shared" si="30"/>
        <v>0</v>
      </c>
      <c r="I84" s="78">
        <f t="shared" si="30"/>
        <v>0</v>
      </c>
      <c r="J84" s="78">
        <f t="shared" si="30"/>
        <v>0</v>
      </c>
      <c r="K84" s="78">
        <f t="shared" si="30"/>
        <v>0</v>
      </c>
      <c r="L84" s="78">
        <f t="shared" si="30"/>
        <v>0</v>
      </c>
      <c r="M84" s="79">
        <f t="shared" si="10"/>
        <v>988.31972099999996</v>
      </c>
    </row>
    <row r="85" spans="1:13" ht="15.75" x14ac:dyDescent="0.25">
      <c r="A85" s="58">
        <v>27</v>
      </c>
      <c r="B85" s="77" t="str">
        <f t="shared" si="3"/>
        <v>COVARRUBIAS Y CIA. C. DE BOLSA LTDA.</v>
      </c>
      <c r="C85" s="78">
        <f t="shared" ref="C85:L85" si="31">C33/1000000</f>
        <v>6755.9509760000001</v>
      </c>
      <c r="D85" s="78">
        <f t="shared" si="31"/>
        <v>32.125700000000002</v>
      </c>
      <c r="E85" s="78">
        <f t="shared" si="31"/>
        <v>0</v>
      </c>
      <c r="F85" s="78">
        <f t="shared" si="31"/>
        <v>0</v>
      </c>
      <c r="G85" s="78">
        <f t="shared" si="31"/>
        <v>2922.9229099999998</v>
      </c>
      <c r="H85" s="78">
        <f t="shared" si="31"/>
        <v>2437.0263669999999</v>
      </c>
      <c r="I85" s="78">
        <f t="shared" si="31"/>
        <v>0</v>
      </c>
      <c r="J85" s="78">
        <f t="shared" si="31"/>
        <v>0</v>
      </c>
      <c r="K85" s="78">
        <f t="shared" si="31"/>
        <v>0</v>
      </c>
      <c r="L85" s="78">
        <f t="shared" si="31"/>
        <v>5950.6661469999999</v>
      </c>
      <c r="M85" s="79">
        <f t="shared" si="10"/>
        <v>18098.6921</v>
      </c>
    </row>
    <row r="86" spans="1:13" ht="15.75" x14ac:dyDescent="0.25">
      <c r="A86" s="58">
        <v>28</v>
      </c>
      <c r="B86" s="77" t="str">
        <f t="shared" si="3"/>
        <v>VALENZUELA LAFOURCADE S.A. C. DE BOLSA</v>
      </c>
      <c r="C86" s="78">
        <f t="shared" ref="C86:L86" si="32">C34/1000000</f>
        <v>2701.687692</v>
      </c>
      <c r="D86" s="78">
        <f t="shared" si="32"/>
        <v>0</v>
      </c>
      <c r="E86" s="78">
        <f t="shared" si="32"/>
        <v>0</v>
      </c>
      <c r="F86" s="78">
        <f t="shared" si="32"/>
        <v>0</v>
      </c>
      <c r="G86" s="78">
        <f t="shared" si="32"/>
        <v>0</v>
      </c>
      <c r="H86" s="78">
        <f t="shared" si="32"/>
        <v>0</v>
      </c>
      <c r="I86" s="78">
        <f t="shared" si="32"/>
        <v>0</v>
      </c>
      <c r="J86" s="78">
        <f t="shared" si="32"/>
        <v>0</v>
      </c>
      <c r="K86" s="78">
        <f t="shared" si="32"/>
        <v>0</v>
      </c>
      <c r="L86" s="78">
        <f t="shared" si="32"/>
        <v>0</v>
      </c>
      <c r="M86" s="79">
        <f t="shared" si="10"/>
        <v>2701.687692</v>
      </c>
    </row>
    <row r="87" spans="1:13" ht="15.75" x14ac:dyDescent="0.25">
      <c r="A87" s="58">
        <v>29</v>
      </c>
      <c r="B87" s="77" t="str">
        <f t="shared" si="3"/>
        <v>JAIME LARRAIN Y CIA. C. DE BOLSA LTDA.</v>
      </c>
      <c r="C87" s="78">
        <f t="shared" ref="C87:L87" si="33">C35/1000000</f>
        <v>5623.1827510000003</v>
      </c>
      <c r="D87" s="78">
        <f t="shared" si="33"/>
        <v>0.90600000000000003</v>
      </c>
      <c r="E87" s="78">
        <f t="shared" si="33"/>
        <v>0</v>
      </c>
      <c r="F87" s="78">
        <f t="shared" si="33"/>
        <v>0</v>
      </c>
      <c r="G87" s="78">
        <f t="shared" si="33"/>
        <v>0</v>
      </c>
      <c r="H87" s="78">
        <f t="shared" si="33"/>
        <v>0</v>
      </c>
      <c r="I87" s="78">
        <f t="shared" si="33"/>
        <v>0</v>
      </c>
      <c r="J87" s="78">
        <f t="shared" si="33"/>
        <v>0</v>
      </c>
      <c r="K87" s="78">
        <f t="shared" si="33"/>
        <v>0</v>
      </c>
      <c r="L87" s="78">
        <f t="shared" si="33"/>
        <v>48.764719999999997</v>
      </c>
      <c r="M87" s="79">
        <f t="shared" si="10"/>
        <v>5672.8534710000004</v>
      </c>
    </row>
    <row r="88" spans="1:13" ht="15.75" x14ac:dyDescent="0.25">
      <c r="A88" s="58">
        <v>30</v>
      </c>
      <c r="B88" s="77" t="str">
        <f t="shared" si="3"/>
        <v>LIRA S.A. CORREDORES DE BOLSA</v>
      </c>
      <c r="C88" s="78">
        <f t="shared" ref="C88:L88" si="34">C36/1000000</f>
        <v>3327.4248259999999</v>
      </c>
      <c r="D88" s="78">
        <f t="shared" si="34"/>
        <v>1.05</v>
      </c>
      <c r="E88" s="78">
        <f t="shared" si="34"/>
        <v>0</v>
      </c>
      <c r="F88" s="78">
        <f t="shared" si="34"/>
        <v>0</v>
      </c>
      <c r="G88" s="78">
        <f t="shared" si="34"/>
        <v>0</v>
      </c>
      <c r="H88" s="78">
        <f t="shared" si="34"/>
        <v>0</v>
      </c>
      <c r="I88" s="78">
        <f t="shared" si="34"/>
        <v>0</v>
      </c>
      <c r="J88" s="78">
        <f t="shared" si="34"/>
        <v>0</v>
      </c>
      <c r="K88" s="78">
        <f t="shared" si="34"/>
        <v>0</v>
      </c>
      <c r="L88" s="78">
        <f t="shared" si="34"/>
        <v>0</v>
      </c>
      <c r="M88" s="79">
        <f t="shared" si="10"/>
        <v>3328.4748260000001</v>
      </c>
    </row>
    <row r="89" spans="1:13" ht="15.75" x14ac:dyDescent="0.25">
      <c r="A89" s="58">
        <v>31</v>
      </c>
      <c r="B89" s="77" t="str">
        <f t="shared" si="3"/>
        <v>SERGIO CONTRERAS Y CIA. C. DE BOLSA</v>
      </c>
      <c r="C89" s="78">
        <f t="shared" ref="C89:L89" si="35">C37/1000000</f>
        <v>1089.4425639999999</v>
      </c>
      <c r="D89" s="78">
        <f t="shared" si="35"/>
        <v>0</v>
      </c>
      <c r="E89" s="78">
        <f t="shared" si="35"/>
        <v>0</v>
      </c>
      <c r="F89" s="78">
        <f t="shared" si="35"/>
        <v>0</v>
      </c>
      <c r="G89" s="78">
        <f t="shared" si="35"/>
        <v>1095.0542439999999</v>
      </c>
      <c r="H89" s="78">
        <f t="shared" si="35"/>
        <v>138.112292</v>
      </c>
      <c r="I89" s="78">
        <f t="shared" si="35"/>
        <v>0</v>
      </c>
      <c r="J89" s="78">
        <f t="shared" si="35"/>
        <v>0</v>
      </c>
      <c r="K89" s="78">
        <f t="shared" si="35"/>
        <v>0</v>
      </c>
      <c r="L89" s="78">
        <f t="shared" si="35"/>
        <v>4940.2452569999996</v>
      </c>
      <c r="M89" s="79">
        <f t="shared" si="10"/>
        <v>7262.8543569999993</v>
      </c>
    </row>
    <row r="90" spans="1:13" ht="15.75" x14ac:dyDescent="0.25">
      <c r="A90" s="58">
        <v>32</v>
      </c>
      <c r="B90" s="77" t="str">
        <f t="shared" si="3"/>
        <v>YRARRAZAVAL Y CIA. C. DE BOLSA LTDA.</v>
      </c>
      <c r="C90" s="78">
        <f t="shared" ref="C90:L90" si="36">C38/1000000</f>
        <v>1926.6559709999999</v>
      </c>
      <c r="D90" s="78">
        <f t="shared" si="36"/>
        <v>0</v>
      </c>
      <c r="E90" s="78">
        <f t="shared" si="36"/>
        <v>0</v>
      </c>
      <c r="F90" s="78">
        <f t="shared" si="36"/>
        <v>0</v>
      </c>
      <c r="G90" s="78">
        <f t="shared" si="36"/>
        <v>0</v>
      </c>
      <c r="H90" s="78">
        <f t="shared" si="36"/>
        <v>0</v>
      </c>
      <c r="I90" s="78">
        <f t="shared" si="36"/>
        <v>0</v>
      </c>
      <c r="J90" s="78">
        <f t="shared" si="36"/>
        <v>0</v>
      </c>
      <c r="K90" s="78">
        <f t="shared" si="36"/>
        <v>0</v>
      </c>
      <c r="L90" s="78">
        <f t="shared" si="36"/>
        <v>0</v>
      </c>
      <c r="M90" s="79">
        <f t="shared" si="10"/>
        <v>1926.6559709999999</v>
      </c>
    </row>
    <row r="91" spans="1:13" ht="15.75" x14ac:dyDescent="0.25">
      <c r="A91" s="58">
        <v>33</v>
      </c>
      <c r="B91" s="77" t="s">
        <v>51</v>
      </c>
      <c r="C91" s="78">
        <f t="shared" ref="C91:L91" si="37">C39/1000000</f>
        <v>46359.918232999997</v>
      </c>
      <c r="D91" s="78">
        <f t="shared" si="37"/>
        <v>0</v>
      </c>
      <c r="E91" s="78">
        <f t="shared" si="37"/>
        <v>0</v>
      </c>
      <c r="F91" s="78">
        <f t="shared" si="37"/>
        <v>0</v>
      </c>
      <c r="G91" s="78">
        <f t="shared" si="37"/>
        <v>3973.750513</v>
      </c>
      <c r="H91" s="78">
        <f t="shared" si="37"/>
        <v>116.27150399999999</v>
      </c>
      <c r="I91" s="78">
        <f t="shared" si="37"/>
        <v>8946.9100699999999</v>
      </c>
      <c r="J91" s="78">
        <f t="shared" si="37"/>
        <v>0</v>
      </c>
      <c r="K91" s="78">
        <f t="shared" si="37"/>
        <v>33.54175</v>
      </c>
      <c r="L91" s="78">
        <f t="shared" si="37"/>
        <v>265680.11887900002</v>
      </c>
      <c r="M91" s="79">
        <f t="shared" si="10"/>
        <v>325110.51094900002</v>
      </c>
    </row>
    <row r="92" spans="1:13" ht="15.75" x14ac:dyDescent="0.25">
      <c r="A92" s="58">
        <v>34</v>
      </c>
      <c r="B92" s="77" t="s">
        <v>52</v>
      </c>
      <c r="C92" s="78">
        <f t="shared" ref="C92:L92" si="38">C40/1000000</f>
        <v>51.632860000000001</v>
      </c>
      <c r="D92" s="78">
        <f t="shared" si="38"/>
        <v>0</v>
      </c>
      <c r="E92" s="78">
        <f t="shared" si="38"/>
        <v>0</v>
      </c>
      <c r="F92" s="78">
        <f t="shared" si="38"/>
        <v>0</v>
      </c>
      <c r="G92" s="78">
        <f t="shared" si="38"/>
        <v>145973.8701</v>
      </c>
      <c r="H92" s="78">
        <f t="shared" si="38"/>
        <v>0</v>
      </c>
      <c r="I92" s="78">
        <f t="shared" si="38"/>
        <v>153306.59038000001</v>
      </c>
      <c r="J92" s="78">
        <f t="shared" si="38"/>
        <v>0</v>
      </c>
      <c r="K92" s="78">
        <f t="shared" si="38"/>
        <v>0</v>
      </c>
      <c r="L92" s="78">
        <f t="shared" si="38"/>
        <v>1265668.330666</v>
      </c>
      <c r="M92" s="79">
        <f t="shared" si="10"/>
        <v>1565000.4240060002</v>
      </c>
    </row>
    <row r="93" spans="1:13" ht="15.75" x14ac:dyDescent="0.25">
      <c r="A93" s="58">
        <v>35</v>
      </c>
      <c r="B93" s="77" t="str">
        <f>B41</f>
        <v>INTERVALORES CORREDORES DE BOLSA S.A.</v>
      </c>
      <c r="C93" s="78">
        <f t="shared" ref="C93:L93" si="39">C41/1000000</f>
        <v>0</v>
      </c>
      <c r="D93" s="78">
        <f t="shared" si="39"/>
        <v>0</v>
      </c>
      <c r="E93" s="78">
        <f t="shared" si="39"/>
        <v>0</v>
      </c>
      <c r="F93" s="78">
        <f t="shared" si="39"/>
        <v>0</v>
      </c>
      <c r="G93" s="78">
        <f t="shared" si="39"/>
        <v>0</v>
      </c>
      <c r="H93" s="78">
        <f t="shared" si="39"/>
        <v>0</v>
      </c>
      <c r="I93" s="78">
        <f t="shared" si="39"/>
        <v>0</v>
      </c>
      <c r="J93" s="78">
        <f t="shared" si="39"/>
        <v>0</v>
      </c>
      <c r="K93" s="78">
        <f t="shared" si="39"/>
        <v>0</v>
      </c>
      <c r="L93" s="78">
        <f t="shared" si="39"/>
        <v>0</v>
      </c>
      <c r="M93" s="79">
        <f t="shared" si="10"/>
        <v>0</v>
      </c>
    </row>
    <row r="94" spans="1:13" ht="15.75" x14ac:dyDescent="0.25">
      <c r="A94" s="58">
        <v>36</v>
      </c>
      <c r="B94" s="77" t="str">
        <f>B42</f>
        <v>CARLOS MARIN ORREGO S.A. C. DE BOLSA</v>
      </c>
      <c r="C94" s="78">
        <f t="shared" ref="C94:L94" si="40">C42/1000000</f>
        <v>0</v>
      </c>
      <c r="D94" s="78">
        <f t="shared" si="40"/>
        <v>0</v>
      </c>
      <c r="E94" s="78">
        <f t="shared" si="40"/>
        <v>0</v>
      </c>
      <c r="F94" s="78">
        <f t="shared" si="40"/>
        <v>0</v>
      </c>
      <c r="G94" s="78">
        <f t="shared" si="40"/>
        <v>0</v>
      </c>
      <c r="H94" s="78">
        <f t="shared" si="40"/>
        <v>0</v>
      </c>
      <c r="I94" s="78">
        <f t="shared" si="40"/>
        <v>0</v>
      </c>
      <c r="J94" s="78">
        <f t="shared" si="40"/>
        <v>0</v>
      </c>
      <c r="K94" s="78">
        <f t="shared" si="40"/>
        <v>0</v>
      </c>
      <c r="L94" s="78">
        <f t="shared" si="40"/>
        <v>0</v>
      </c>
      <c r="M94" s="79">
        <f t="shared" si="10"/>
        <v>0</v>
      </c>
    </row>
    <row r="95" spans="1:13" ht="15.75" x14ac:dyDescent="0.25">
      <c r="A95" s="58">
        <v>37</v>
      </c>
      <c r="B95" s="77" t="str">
        <f>B43</f>
        <v>CHILEMARKET S.A. CORREDORES DE BOLSA</v>
      </c>
      <c r="C95" s="78">
        <f t="shared" ref="C95:L95" si="41">C43/1000000</f>
        <v>0</v>
      </c>
      <c r="D95" s="78">
        <f t="shared" si="41"/>
        <v>0</v>
      </c>
      <c r="E95" s="78">
        <f t="shared" si="41"/>
        <v>0</v>
      </c>
      <c r="F95" s="78">
        <f t="shared" si="41"/>
        <v>0</v>
      </c>
      <c r="G95" s="78">
        <f t="shared" si="41"/>
        <v>0</v>
      </c>
      <c r="H95" s="78">
        <f t="shared" si="41"/>
        <v>0</v>
      </c>
      <c r="I95" s="78">
        <f t="shared" si="41"/>
        <v>0</v>
      </c>
      <c r="J95" s="78">
        <f t="shared" si="41"/>
        <v>0</v>
      </c>
      <c r="K95" s="78">
        <f t="shared" si="41"/>
        <v>0</v>
      </c>
      <c r="L95" s="78">
        <f t="shared" si="41"/>
        <v>0</v>
      </c>
      <c r="M95" s="79">
        <f t="shared" si="10"/>
        <v>0</v>
      </c>
    </row>
    <row r="96" spans="1:13" ht="15.75" x14ac:dyDescent="0.25">
      <c r="A96" s="58">
        <v>38</v>
      </c>
      <c r="B96" s="77" t="str">
        <f>B44</f>
        <v>CB CORREDORES DE BOLSA S.A.</v>
      </c>
      <c r="C96" s="78">
        <f t="shared" ref="C96:L96" si="42">C44/1000000</f>
        <v>0</v>
      </c>
      <c r="D96" s="78">
        <f t="shared" si="42"/>
        <v>0</v>
      </c>
      <c r="E96" s="78">
        <f t="shared" si="42"/>
        <v>0</v>
      </c>
      <c r="F96" s="78">
        <f t="shared" si="42"/>
        <v>0</v>
      </c>
      <c r="G96" s="78">
        <f t="shared" si="42"/>
        <v>0</v>
      </c>
      <c r="H96" s="78">
        <f t="shared" si="42"/>
        <v>0</v>
      </c>
      <c r="I96" s="78">
        <f t="shared" si="42"/>
        <v>0</v>
      </c>
      <c r="J96" s="78">
        <f t="shared" si="42"/>
        <v>0</v>
      </c>
      <c r="K96" s="78">
        <f t="shared" si="42"/>
        <v>0</v>
      </c>
      <c r="L96" s="78">
        <f t="shared" si="42"/>
        <v>0</v>
      </c>
      <c r="M96" s="79">
        <f t="shared" si="10"/>
        <v>0</v>
      </c>
    </row>
    <row r="97" spans="1:17" ht="15.75" x14ac:dyDescent="0.25">
      <c r="A97" s="58">
        <v>39</v>
      </c>
      <c r="B97" s="77" t="s">
        <v>57</v>
      </c>
      <c r="C97" s="78">
        <f t="shared" ref="C97:L97" si="43">C45/1000000</f>
        <v>82836.380520999999</v>
      </c>
      <c r="D97" s="78">
        <f t="shared" si="43"/>
        <v>12.871499999999999</v>
      </c>
      <c r="E97" s="78">
        <f t="shared" si="43"/>
        <v>0</v>
      </c>
      <c r="F97" s="78">
        <f t="shared" si="43"/>
        <v>0</v>
      </c>
      <c r="G97" s="78">
        <f t="shared" si="43"/>
        <v>36.265810999999999</v>
      </c>
      <c r="H97" s="78">
        <f t="shared" si="43"/>
        <v>2834.5128719999998</v>
      </c>
      <c r="I97" s="78">
        <f t="shared" si="43"/>
        <v>0</v>
      </c>
      <c r="J97" s="78">
        <f t="shared" si="43"/>
        <v>0</v>
      </c>
      <c r="K97" s="78">
        <f t="shared" si="43"/>
        <v>0</v>
      </c>
      <c r="L97" s="78">
        <f t="shared" si="43"/>
        <v>3224.662546</v>
      </c>
      <c r="M97" s="79">
        <f>SUM(C97:L97)</f>
        <v>88944.693250000011</v>
      </c>
    </row>
    <row r="98" spans="1:17" ht="15.75" x14ac:dyDescent="0.25">
      <c r="A98" s="58">
        <v>40</v>
      </c>
      <c r="B98" s="77" t="str">
        <f>B46</f>
        <v>MBI CORREDORES DE BOLSA S.A.</v>
      </c>
      <c r="C98" s="78">
        <f t="shared" ref="C98:L98" si="44">C46/1000000</f>
        <v>0</v>
      </c>
      <c r="D98" s="78">
        <f t="shared" si="44"/>
        <v>0</v>
      </c>
      <c r="E98" s="78">
        <f t="shared" si="44"/>
        <v>0</v>
      </c>
      <c r="F98" s="78">
        <f t="shared" si="44"/>
        <v>0</v>
      </c>
      <c r="G98" s="78">
        <f t="shared" si="44"/>
        <v>0</v>
      </c>
      <c r="H98" s="78">
        <f t="shared" si="44"/>
        <v>0</v>
      </c>
      <c r="I98" s="78">
        <f t="shared" si="44"/>
        <v>0</v>
      </c>
      <c r="J98" s="78">
        <f t="shared" si="44"/>
        <v>0</v>
      </c>
      <c r="K98" s="78">
        <f t="shared" si="44"/>
        <v>0</v>
      </c>
      <c r="L98" s="78">
        <f t="shared" si="44"/>
        <v>0</v>
      </c>
      <c r="M98" s="79">
        <f t="shared" si="10"/>
        <v>0</v>
      </c>
    </row>
    <row r="99" spans="1:17" ht="16.5" thickBot="1" x14ac:dyDescent="0.3">
      <c r="A99" s="58">
        <v>41</v>
      </c>
      <c r="B99" s="54" t="s">
        <v>59</v>
      </c>
      <c r="C99" s="64">
        <f t="shared" ref="C99:L99" si="45">C47/1000000</f>
        <v>0</v>
      </c>
      <c r="D99" s="64">
        <f t="shared" si="45"/>
        <v>0</v>
      </c>
      <c r="E99" s="64">
        <f t="shared" si="45"/>
        <v>0</v>
      </c>
      <c r="F99" s="64">
        <f t="shared" si="45"/>
        <v>0</v>
      </c>
      <c r="G99" s="64">
        <f t="shared" si="45"/>
        <v>0</v>
      </c>
      <c r="H99" s="64">
        <f t="shared" si="45"/>
        <v>0</v>
      </c>
      <c r="I99" s="64">
        <f t="shared" si="45"/>
        <v>0</v>
      </c>
      <c r="J99" s="64">
        <f t="shared" si="45"/>
        <v>0</v>
      </c>
      <c r="K99" s="64">
        <f t="shared" si="45"/>
        <v>0</v>
      </c>
      <c r="L99" s="64">
        <f t="shared" si="45"/>
        <v>0</v>
      </c>
      <c r="M99" s="65">
        <f>SUM(C99:L99)</f>
        <v>0</v>
      </c>
    </row>
    <row r="100" spans="1:17" ht="17.25" thickTop="1" thickBot="1" x14ac:dyDescent="0.3">
      <c r="A100" s="66"/>
      <c r="B100" s="80" t="s">
        <v>4</v>
      </c>
      <c r="C100" s="67">
        <f t="shared" ref="C100:M100" si="46">SUM(C59:C99)</f>
        <v>1645033.0548859995</v>
      </c>
      <c r="D100" s="67">
        <f t="shared" si="46"/>
        <v>88.109600000000015</v>
      </c>
      <c r="E100" s="67">
        <f t="shared" si="46"/>
        <v>0</v>
      </c>
      <c r="F100" s="67">
        <f t="shared" si="46"/>
        <v>0</v>
      </c>
      <c r="G100" s="67">
        <f t="shared" si="46"/>
        <v>3293877.8609900004</v>
      </c>
      <c r="H100" s="67">
        <f t="shared" si="46"/>
        <v>246343.871862</v>
      </c>
      <c r="I100" s="67">
        <f t="shared" si="46"/>
        <v>4486827.657966001</v>
      </c>
      <c r="J100" s="67">
        <f t="shared" si="46"/>
        <v>44.412990000000001</v>
      </c>
      <c r="K100" s="67">
        <f t="shared" si="46"/>
        <v>619.23150399999997</v>
      </c>
      <c r="L100" s="67">
        <f t="shared" si="46"/>
        <v>7688859.4769569999</v>
      </c>
      <c r="M100" s="81">
        <f t="shared" si="46"/>
        <v>17361693.676754996</v>
      </c>
      <c r="N100" s="34"/>
      <c r="O100" s="35"/>
      <c r="P100" s="34"/>
      <c r="Q100" s="34"/>
    </row>
    <row r="101" spans="1:17" ht="17.25" thickTop="1" thickBot="1" x14ac:dyDescent="0.3">
      <c r="A101" s="66"/>
      <c r="B101" s="80" t="s">
        <v>61</v>
      </c>
      <c r="C101" s="67">
        <v>1626218.270796001</v>
      </c>
      <c r="D101" s="67">
        <v>26.425939999999997</v>
      </c>
      <c r="E101" s="67">
        <v>2.3959999999999999</v>
      </c>
      <c r="F101" s="67">
        <v>0</v>
      </c>
      <c r="G101" s="67">
        <v>4154474.431876</v>
      </c>
      <c r="H101" s="67">
        <v>395372.53166599997</v>
      </c>
      <c r="I101" s="67">
        <v>4559188.8548619999</v>
      </c>
      <c r="J101" s="67">
        <v>27.514572000000001</v>
      </c>
      <c r="K101" s="67">
        <v>15503.793449999999</v>
      </c>
      <c r="L101" s="67">
        <v>7578753.8696960006</v>
      </c>
      <c r="M101" s="81">
        <v>18329568.088858005</v>
      </c>
      <c r="N101" s="34"/>
      <c r="O101" s="34"/>
      <c r="P101" s="34"/>
      <c r="Q101" s="34"/>
    </row>
    <row r="102" spans="1:17" ht="15.75" thickTop="1" x14ac:dyDescent="0.25"/>
    <row r="103" spans="1:17" x14ac:dyDescent="0.25">
      <c r="A103" s="83" t="s">
        <v>86</v>
      </c>
      <c r="B103" s="83" t="s">
        <v>118</v>
      </c>
    </row>
    <row r="104" spans="1:17" x14ac:dyDescent="0.25">
      <c r="A104" s="83" t="s">
        <v>88</v>
      </c>
      <c r="B104" s="83" t="s">
        <v>89</v>
      </c>
    </row>
    <row r="105" spans="1:17" x14ac:dyDescent="0.25">
      <c r="A105" s="83"/>
      <c r="B105" s="83"/>
    </row>
    <row r="106" spans="1:17" x14ac:dyDescent="0.25">
      <c r="A106" s="83"/>
      <c r="B106" s="83" t="s">
        <v>64</v>
      </c>
    </row>
    <row r="114" spans="1:13" ht="20.25" x14ac:dyDescent="0.3">
      <c r="A114" s="175" t="s">
        <v>90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</row>
    <row r="115" spans="1:13" ht="20.25" x14ac:dyDescent="0.3">
      <c r="A115" s="175" t="s">
        <v>91</v>
      </c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</row>
    <row r="116" spans="1:13" ht="20.25" x14ac:dyDescent="0.3">
      <c r="A116" s="175" t="s">
        <v>125</v>
      </c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</row>
    <row r="118" spans="1:13" ht="15.75" x14ac:dyDescent="0.25">
      <c r="A118" s="72"/>
      <c r="B118" s="52"/>
      <c r="C118" s="172" t="s">
        <v>93</v>
      </c>
      <c r="D118" s="172"/>
      <c r="E118" s="172"/>
      <c r="F118" s="172"/>
      <c r="G118" s="172"/>
      <c r="H118" s="172"/>
      <c r="I118" s="172"/>
      <c r="J118" s="172"/>
      <c r="K118" s="172"/>
      <c r="L118" s="52" t="s">
        <v>78</v>
      </c>
      <c r="M118" s="73"/>
    </row>
    <row r="119" spans="1:13" ht="16.5" thickBot="1" x14ac:dyDescent="0.3">
      <c r="A119" s="84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5" t="s">
        <v>94</v>
      </c>
      <c r="M119" s="85"/>
    </row>
    <row r="120" spans="1:13" ht="17.25" thickTop="1" thickBot="1" x14ac:dyDescent="0.3">
      <c r="A120" s="84"/>
      <c r="B120" s="55" t="s">
        <v>79</v>
      </c>
      <c r="C120" s="55" t="s">
        <v>95</v>
      </c>
      <c r="D120" s="55" t="s">
        <v>10</v>
      </c>
      <c r="E120" s="55" t="s">
        <v>11</v>
      </c>
      <c r="F120" s="55" t="s">
        <v>12</v>
      </c>
      <c r="G120" s="55" t="s">
        <v>13</v>
      </c>
      <c r="H120" s="55" t="s">
        <v>81</v>
      </c>
      <c r="I120" s="55" t="s">
        <v>15</v>
      </c>
      <c r="J120" s="55" t="s">
        <v>82</v>
      </c>
      <c r="K120" s="55" t="s">
        <v>83</v>
      </c>
      <c r="L120" s="55" t="s">
        <v>84</v>
      </c>
      <c r="M120" s="86" t="s">
        <v>4</v>
      </c>
    </row>
    <row r="121" spans="1:13" ht="15.75" thickTop="1" x14ac:dyDescent="0.25">
      <c r="A121" s="58">
        <v>1</v>
      </c>
      <c r="B121" s="77" t="str">
        <f t="shared" ref="B121:B152" si="47">B7</f>
        <v>BICE CORREDORES DE BOLSA S.A.</v>
      </c>
      <c r="C121" s="87">
        <f t="shared" ref="C121:M121" si="48">(C59/C100)*100</f>
        <v>1.5682246562387636</v>
      </c>
      <c r="D121" s="87">
        <f t="shared" si="48"/>
        <v>0.17932211699973666</v>
      </c>
      <c r="E121" s="87">
        <v>0</v>
      </c>
      <c r="F121" s="87">
        <v>0</v>
      </c>
      <c r="G121" s="87">
        <f t="shared" si="48"/>
        <v>12.691845213542639</v>
      </c>
      <c r="H121" s="87">
        <f t="shared" si="48"/>
        <v>8.860444688970146</v>
      </c>
      <c r="I121" s="87">
        <f t="shared" si="48"/>
        <v>14.274315309657768</v>
      </c>
      <c r="J121" s="87">
        <f t="shared" si="48"/>
        <v>2.0264341581145517</v>
      </c>
      <c r="K121" s="87">
        <f t="shared" si="48"/>
        <v>0</v>
      </c>
      <c r="L121" s="87">
        <f t="shared" si="48"/>
        <v>4.0326852606586403</v>
      </c>
      <c r="M121" s="88">
        <f t="shared" si="48"/>
        <v>8.1571036249540505</v>
      </c>
    </row>
    <row r="122" spans="1:13" x14ac:dyDescent="0.25">
      <c r="A122" s="58">
        <v>2</v>
      </c>
      <c r="B122" s="77" t="str">
        <f t="shared" si="47"/>
        <v>BANCHILE CORREDORES DE BOLSA S.A.</v>
      </c>
      <c r="C122" s="87">
        <f t="shared" ref="C122:M122" si="49">(C60/C100)*100</f>
        <v>32.898636749430217</v>
      </c>
      <c r="D122" s="87">
        <f t="shared" si="49"/>
        <v>0</v>
      </c>
      <c r="E122" s="87">
        <v>0</v>
      </c>
      <c r="F122" s="87">
        <v>0</v>
      </c>
      <c r="G122" s="87">
        <f t="shared" si="49"/>
        <v>2.6456493043068714</v>
      </c>
      <c r="H122" s="87">
        <f t="shared" si="49"/>
        <v>4.2368530960846709</v>
      </c>
      <c r="I122" s="87">
        <f t="shared" si="49"/>
        <v>4.0148111478313657</v>
      </c>
      <c r="J122" s="87">
        <f t="shared" si="49"/>
        <v>0</v>
      </c>
      <c r="K122" s="87">
        <f t="shared" si="49"/>
        <v>0</v>
      </c>
      <c r="L122" s="87">
        <f t="shared" si="49"/>
        <v>2.0362958788000181</v>
      </c>
      <c r="M122" s="88">
        <f t="shared" si="49"/>
        <v>5.6185804082526758</v>
      </c>
    </row>
    <row r="123" spans="1:13" x14ac:dyDescent="0.25">
      <c r="A123" s="58">
        <v>3</v>
      </c>
      <c r="B123" s="77" t="str">
        <f t="shared" si="47"/>
        <v>SANTIAGO CORREDORES DE BOLSA LTDA.</v>
      </c>
      <c r="C123" s="87">
        <f t="shared" ref="C123:M123" si="50">(C61/C100)*100</f>
        <v>0.60337992464764523</v>
      </c>
      <c r="D123" s="87">
        <f t="shared" si="50"/>
        <v>0.17932211699973666</v>
      </c>
      <c r="E123" s="87">
        <v>0</v>
      </c>
      <c r="F123" s="87">
        <v>0</v>
      </c>
      <c r="G123" s="87">
        <f t="shared" si="50"/>
        <v>16.010956161243072</v>
      </c>
      <c r="H123" s="87">
        <f t="shared" si="50"/>
        <v>25.538582015242188</v>
      </c>
      <c r="I123" s="87">
        <f t="shared" si="50"/>
        <v>10.74543386731199</v>
      </c>
      <c r="J123" s="87">
        <f t="shared" si="50"/>
        <v>0</v>
      </c>
      <c r="K123" s="87">
        <f t="shared" si="50"/>
        <v>0</v>
      </c>
      <c r="L123" s="87">
        <f t="shared" si="50"/>
        <v>0.77171607220585225</v>
      </c>
      <c r="M123" s="88">
        <f t="shared" si="50"/>
        <v>6.5758866250391517</v>
      </c>
    </row>
    <row r="124" spans="1:13" x14ac:dyDescent="0.25">
      <c r="A124" s="58">
        <v>4</v>
      </c>
      <c r="B124" s="77" t="str">
        <f t="shared" si="47"/>
        <v>BBVA CORREDORES DE BOLSA BHIF S.A.</v>
      </c>
      <c r="C124" s="87">
        <f t="shared" ref="C124:M124" si="51">(C62/C100)*100</f>
        <v>2.7425042354013041</v>
      </c>
      <c r="D124" s="87">
        <f t="shared" si="51"/>
        <v>0.10214550968339428</v>
      </c>
      <c r="E124" s="87">
        <v>0</v>
      </c>
      <c r="F124" s="87">
        <v>0</v>
      </c>
      <c r="G124" s="87">
        <f t="shared" si="51"/>
        <v>16.696089600198736</v>
      </c>
      <c r="H124" s="87">
        <f t="shared" si="51"/>
        <v>16.784992120755206</v>
      </c>
      <c r="I124" s="87">
        <f t="shared" si="51"/>
        <v>21.009888180780738</v>
      </c>
      <c r="J124" s="87">
        <f t="shared" si="51"/>
        <v>0</v>
      </c>
      <c r="K124" s="87">
        <f t="shared" si="51"/>
        <v>0</v>
      </c>
      <c r="L124" s="87">
        <f t="shared" si="51"/>
        <v>9.6047291182030001</v>
      </c>
      <c r="M124" s="88">
        <f t="shared" si="51"/>
        <v>13.348838147196076</v>
      </c>
    </row>
    <row r="125" spans="1:13" x14ac:dyDescent="0.25">
      <c r="A125" s="58">
        <v>5</v>
      </c>
      <c r="B125" s="77" t="str">
        <f t="shared" si="47"/>
        <v>SCOTIA SUD AMERICANO CORREDORES DE BOLSA S.A.</v>
      </c>
      <c r="C125" s="87">
        <f t="shared" ref="C125:M125" si="52">(C63/C100)*100</f>
        <v>0.29282277281253899</v>
      </c>
      <c r="D125" s="87">
        <f t="shared" si="52"/>
        <v>0</v>
      </c>
      <c r="E125" s="87">
        <v>0</v>
      </c>
      <c r="F125" s="87">
        <v>0</v>
      </c>
      <c r="G125" s="87">
        <f t="shared" si="52"/>
        <v>9.9824710092369227</v>
      </c>
      <c r="H125" s="87">
        <f t="shared" si="52"/>
        <v>4.0455900890373746</v>
      </c>
      <c r="I125" s="87">
        <f t="shared" si="52"/>
        <v>6.1576629546151729</v>
      </c>
      <c r="J125" s="87">
        <f t="shared" si="52"/>
        <v>0</v>
      </c>
      <c r="K125" s="87">
        <f t="shared" si="52"/>
        <v>0</v>
      </c>
      <c r="L125" s="87">
        <f t="shared" si="52"/>
        <v>1.6119117370454332</v>
      </c>
      <c r="M125" s="88">
        <f t="shared" si="52"/>
        <v>4.2842297759513492</v>
      </c>
    </row>
    <row r="126" spans="1:13" x14ac:dyDescent="0.25">
      <c r="A126" s="58">
        <v>6</v>
      </c>
      <c r="B126" s="77" t="str">
        <f t="shared" si="47"/>
        <v>VALORES SECURITY S.A. CORREDORES  DE BOLSA</v>
      </c>
      <c r="C126" s="87">
        <f t="shared" ref="C126:M126" si="53">(C64/C100)*100</f>
        <v>1.791950354519948</v>
      </c>
      <c r="D126" s="87">
        <f t="shared" si="53"/>
        <v>1.8601832263453695</v>
      </c>
      <c r="E126" s="87">
        <v>0</v>
      </c>
      <c r="F126" s="87">
        <v>0</v>
      </c>
      <c r="G126" s="87">
        <f t="shared" si="53"/>
        <v>8.0418043900202818</v>
      </c>
      <c r="H126" s="87">
        <f t="shared" si="53"/>
        <v>4.1661349180016405</v>
      </c>
      <c r="I126" s="87">
        <f t="shared" si="53"/>
        <v>2.8990703402672491</v>
      </c>
      <c r="J126" s="87">
        <f t="shared" si="53"/>
        <v>0</v>
      </c>
      <c r="K126" s="87">
        <f t="shared" si="53"/>
        <v>1.5099360965329699E-2</v>
      </c>
      <c r="L126" s="87">
        <f t="shared" si="53"/>
        <v>22.781478530860603</v>
      </c>
      <c r="M126" s="88">
        <f t="shared" si="53"/>
        <v>12.592909091808377</v>
      </c>
    </row>
    <row r="127" spans="1:13" x14ac:dyDescent="0.25">
      <c r="A127" s="58">
        <v>7</v>
      </c>
      <c r="B127" s="77" t="str">
        <f t="shared" si="47"/>
        <v>BCI CORREDOR DE BOLSA S.A.</v>
      </c>
      <c r="C127" s="87">
        <f t="shared" ref="C127:M127" si="54">(C65/C100)*100</f>
        <v>1.7132765690202587</v>
      </c>
      <c r="D127" s="87">
        <f t="shared" si="54"/>
        <v>0.51753724906253118</v>
      </c>
      <c r="E127" s="87">
        <v>0</v>
      </c>
      <c r="F127" s="87">
        <v>0</v>
      </c>
      <c r="G127" s="87">
        <f t="shared" si="54"/>
        <v>6.7347173474224169</v>
      </c>
      <c r="H127" s="87">
        <f t="shared" si="54"/>
        <v>4.2423075581333656</v>
      </c>
      <c r="I127" s="87">
        <f t="shared" si="54"/>
        <v>9.0547760690049337</v>
      </c>
      <c r="J127" s="87">
        <f t="shared" si="54"/>
        <v>0</v>
      </c>
      <c r="K127" s="87">
        <f t="shared" si="54"/>
        <v>0</v>
      </c>
      <c r="L127" s="87">
        <f t="shared" si="54"/>
        <v>0</v>
      </c>
      <c r="M127" s="88">
        <f t="shared" si="54"/>
        <v>3.8402972643600846</v>
      </c>
    </row>
    <row r="128" spans="1:13" x14ac:dyDescent="0.25">
      <c r="A128" s="58">
        <v>8</v>
      </c>
      <c r="B128" s="77" t="str">
        <f t="shared" si="47"/>
        <v>SANTANDER INVESTMENT S.A. C. DE BOLSA</v>
      </c>
      <c r="C128" s="87">
        <f t="shared" ref="C128:M128" si="55">(C66/C100)*100</f>
        <v>5.3925101091143413</v>
      </c>
      <c r="D128" s="87">
        <f t="shared" si="55"/>
        <v>0</v>
      </c>
      <c r="E128" s="87">
        <v>0</v>
      </c>
      <c r="F128" s="87">
        <v>0</v>
      </c>
      <c r="G128" s="87">
        <f t="shared" si="55"/>
        <v>2.6696281934561679</v>
      </c>
      <c r="H128" s="87">
        <f t="shared" si="55"/>
        <v>0</v>
      </c>
      <c r="I128" s="87">
        <f t="shared" si="55"/>
        <v>1.6688547637674251</v>
      </c>
      <c r="J128" s="87">
        <f t="shared" si="55"/>
        <v>0</v>
      </c>
      <c r="K128" s="87">
        <f t="shared" si="55"/>
        <v>0.72670721223511914</v>
      </c>
      <c r="L128" s="87">
        <f t="shared" si="55"/>
        <v>7.082600781768007</v>
      </c>
      <c r="M128" s="88">
        <f t="shared" si="55"/>
        <v>4.585366146736412</v>
      </c>
    </row>
    <row r="129" spans="1:13" x14ac:dyDescent="0.25">
      <c r="A129" s="58">
        <v>9</v>
      </c>
      <c r="B129" s="77" t="str">
        <f t="shared" si="47"/>
        <v>LARRAIN VIAL S.A. CORREDORES DE BOLSA</v>
      </c>
      <c r="C129" s="87">
        <f t="shared" ref="C129:M129" si="56">(C67/C100)*100</f>
        <v>11.138562701872152</v>
      </c>
      <c r="D129" s="87">
        <f t="shared" si="56"/>
        <v>33.581698248544988</v>
      </c>
      <c r="E129" s="87">
        <v>0</v>
      </c>
      <c r="F129" s="87">
        <v>0</v>
      </c>
      <c r="G129" s="87">
        <f t="shared" si="56"/>
        <v>0.66772138780487611</v>
      </c>
      <c r="H129" s="87">
        <f t="shared" si="56"/>
        <v>2.0079192612393983</v>
      </c>
      <c r="I129" s="87">
        <f t="shared" si="56"/>
        <v>2.0322667223268454</v>
      </c>
      <c r="J129" s="87">
        <f t="shared" si="56"/>
        <v>62.081510386938589</v>
      </c>
      <c r="K129" s="87">
        <f t="shared" si="56"/>
        <v>75.524305042464377</v>
      </c>
      <c r="L129" s="87">
        <f t="shared" si="56"/>
        <v>1.732835415958599</v>
      </c>
      <c r="M129" s="88">
        <f t="shared" si="56"/>
        <v>2.506194246541539</v>
      </c>
    </row>
    <row r="130" spans="1:13" x14ac:dyDescent="0.25">
      <c r="A130" s="58">
        <v>10</v>
      </c>
      <c r="B130" s="77" t="str">
        <f t="shared" si="47"/>
        <v>DEUTSCHE SECURITIES C.  DE BOLSA LTDA.</v>
      </c>
      <c r="C130" s="87">
        <f t="shared" ref="C130:M130" si="57">(C68/C100)*100</f>
        <v>1.6409804374946573</v>
      </c>
      <c r="D130" s="87">
        <f t="shared" si="57"/>
        <v>0</v>
      </c>
      <c r="E130" s="87">
        <v>0</v>
      </c>
      <c r="F130" s="87">
        <v>0</v>
      </c>
      <c r="G130" s="87">
        <f t="shared" si="57"/>
        <v>4.1667150527175139</v>
      </c>
      <c r="H130" s="87">
        <f t="shared" si="57"/>
        <v>0</v>
      </c>
      <c r="I130" s="87">
        <f t="shared" si="57"/>
        <v>0</v>
      </c>
      <c r="J130" s="87">
        <f t="shared" si="57"/>
        <v>0</v>
      </c>
      <c r="K130" s="87">
        <f t="shared" si="57"/>
        <v>0</v>
      </c>
      <c r="L130" s="87">
        <f t="shared" si="57"/>
        <v>4.0947749642396118</v>
      </c>
      <c r="M130" s="88">
        <f t="shared" si="57"/>
        <v>2.7594235740515805</v>
      </c>
    </row>
    <row r="131" spans="1:13" x14ac:dyDescent="0.25">
      <c r="A131" s="58">
        <v>11</v>
      </c>
      <c r="B131" s="77" t="str">
        <f t="shared" si="47"/>
        <v>TANNER  CORREDORES DE BOLSA S.A.</v>
      </c>
      <c r="C131" s="87">
        <f t="shared" ref="C131:M131" si="58">(C69/C100)*100</f>
        <v>0.81730815913189869</v>
      </c>
      <c r="D131" s="87">
        <f t="shared" si="58"/>
        <v>0.17932211699973666</v>
      </c>
      <c r="E131" s="87">
        <v>0</v>
      </c>
      <c r="F131" s="87">
        <v>0</v>
      </c>
      <c r="G131" s="87">
        <f t="shared" si="58"/>
        <v>5.7323312086395906E-2</v>
      </c>
      <c r="H131" s="87">
        <f t="shared" si="58"/>
        <v>0.52068241937779625</v>
      </c>
      <c r="I131" s="87">
        <f t="shared" si="58"/>
        <v>0.42896718093971065</v>
      </c>
      <c r="J131" s="87">
        <f t="shared" si="58"/>
        <v>0</v>
      </c>
      <c r="K131" s="87">
        <f t="shared" si="58"/>
        <v>0</v>
      </c>
      <c r="L131" s="87">
        <f t="shared" si="58"/>
        <v>1.0258285005907788</v>
      </c>
      <c r="M131" s="88">
        <f t="shared" si="58"/>
        <v>0.66086586156406091</v>
      </c>
    </row>
    <row r="132" spans="1:13" x14ac:dyDescent="0.25">
      <c r="A132" s="58">
        <v>12</v>
      </c>
      <c r="B132" s="77" t="str">
        <f t="shared" si="47"/>
        <v>BANCOESTADO S.A. CORREDORES DE BOLSA</v>
      </c>
      <c r="C132" s="87">
        <f t="shared" ref="C132:M132" si="59">(C70/C100)*100</f>
        <v>6.772161183576964E-3</v>
      </c>
      <c r="D132" s="87">
        <f t="shared" si="59"/>
        <v>0</v>
      </c>
      <c r="E132" s="87">
        <v>0</v>
      </c>
      <c r="F132" s="87">
        <v>0</v>
      </c>
      <c r="G132" s="87">
        <f t="shared" si="59"/>
        <v>8.5782819046021039</v>
      </c>
      <c r="H132" s="87">
        <f t="shared" si="59"/>
        <v>13.489550168966888</v>
      </c>
      <c r="I132" s="87">
        <f t="shared" si="59"/>
        <v>18.441598530622009</v>
      </c>
      <c r="J132" s="87">
        <f t="shared" si="59"/>
        <v>0</v>
      </c>
      <c r="K132" s="87">
        <f t="shared" si="59"/>
        <v>0</v>
      </c>
      <c r="L132" s="87">
        <f t="shared" si="59"/>
        <v>14.18452462911489</v>
      </c>
      <c r="M132" s="88">
        <f t="shared" si="59"/>
        <v>12.867241896008053</v>
      </c>
    </row>
    <row r="133" spans="1:13" x14ac:dyDescent="0.25">
      <c r="A133" s="58">
        <v>13</v>
      </c>
      <c r="B133" s="77" t="str">
        <f t="shared" si="47"/>
        <v>I.M. TRUST S.A. CORREDORES DE BOLSA</v>
      </c>
      <c r="C133" s="87">
        <f t="shared" ref="C133:M133" si="60">(C71/C100)*100</f>
        <v>2.213326244470097</v>
      </c>
      <c r="D133" s="87">
        <f t="shared" si="60"/>
        <v>0</v>
      </c>
      <c r="E133" s="87">
        <v>0</v>
      </c>
      <c r="F133" s="87">
        <v>0</v>
      </c>
      <c r="G133" s="87">
        <f t="shared" si="60"/>
        <v>3.535907354378784</v>
      </c>
      <c r="H133" s="87">
        <f t="shared" si="60"/>
        <v>0.35216542487648661</v>
      </c>
      <c r="I133" s="87">
        <f t="shared" si="60"/>
        <v>6.1856344650825235E-3</v>
      </c>
      <c r="J133" s="87">
        <f t="shared" si="60"/>
        <v>0</v>
      </c>
      <c r="K133" s="87">
        <f t="shared" si="60"/>
        <v>6.3345614276110865E-2</v>
      </c>
      <c r="L133" s="87">
        <f t="shared" si="60"/>
        <v>1.9668668502945741</v>
      </c>
      <c r="M133" s="88">
        <f t="shared" si="60"/>
        <v>1.7582012488141865</v>
      </c>
    </row>
    <row r="134" spans="1:13" x14ac:dyDescent="0.25">
      <c r="A134" s="58">
        <v>14</v>
      </c>
      <c r="B134" s="77" t="str">
        <f t="shared" si="47"/>
        <v>MOLINA, SWETT Y VALDES S.A. C. DE BOLSA</v>
      </c>
      <c r="C134" s="87">
        <f t="shared" ref="C134:M134" si="61">(C72/C100)*100</f>
        <v>0.24496826802542668</v>
      </c>
      <c r="D134" s="87">
        <f t="shared" si="61"/>
        <v>6.2762740949907831</v>
      </c>
      <c r="E134" s="87">
        <v>0</v>
      </c>
      <c r="F134" s="87">
        <v>0</v>
      </c>
      <c r="G134" s="87">
        <f t="shared" si="61"/>
        <v>0.41302778549023139</v>
      </c>
      <c r="H134" s="87">
        <f t="shared" si="61"/>
        <v>3.515561990862706</v>
      </c>
      <c r="I134" s="87">
        <f t="shared" si="61"/>
        <v>2.2394512706902232E-3</v>
      </c>
      <c r="J134" s="87">
        <f t="shared" si="61"/>
        <v>0</v>
      </c>
      <c r="K134" s="87">
        <f t="shared" si="61"/>
        <v>0</v>
      </c>
      <c r="L134" s="87">
        <f t="shared" si="61"/>
        <v>0.22202263173310266</v>
      </c>
      <c r="M134" s="88">
        <f t="shared" si="61"/>
        <v>0.25038933749420433</v>
      </c>
    </row>
    <row r="135" spans="1:13" x14ac:dyDescent="0.25">
      <c r="A135" s="58">
        <v>15</v>
      </c>
      <c r="B135" s="77" t="str">
        <f t="shared" si="47"/>
        <v>CELFIN, GARDEWEG S.A. C. DE BOLSA</v>
      </c>
      <c r="C135" s="87">
        <f t="shared" ref="C135:M135" si="62">(C73/C100)*100</f>
        <v>20.396260162824014</v>
      </c>
      <c r="D135" s="87">
        <f t="shared" si="62"/>
        <v>0.16910756603139723</v>
      </c>
      <c r="E135" s="87">
        <v>0</v>
      </c>
      <c r="F135" s="87">
        <v>0</v>
      </c>
      <c r="G135" s="87">
        <f t="shared" si="62"/>
        <v>0.61230981794625894</v>
      </c>
      <c r="H135" s="87">
        <f t="shared" si="62"/>
        <v>6.4533996205538608</v>
      </c>
      <c r="I135" s="87">
        <f t="shared" si="62"/>
        <v>0.66654935027207185</v>
      </c>
      <c r="J135" s="87">
        <f t="shared" si="62"/>
        <v>6.2561043514521311</v>
      </c>
      <c r="K135" s="87">
        <f t="shared" si="62"/>
        <v>16.643804350109423</v>
      </c>
      <c r="L135" s="87">
        <f t="shared" si="62"/>
        <v>0.21092955871549607</v>
      </c>
      <c r="M135" s="88">
        <f t="shared" si="62"/>
        <v>2.4065768617632561</v>
      </c>
    </row>
    <row r="136" spans="1:13" x14ac:dyDescent="0.25">
      <c r="A136" s="58">
        <v>16</v>
      </c>
      <c r="B136" s="77" t="str">
        <f t="shared" si="47"/>
        <v>NEGOCIOS Y VALORES S.A. C. DE BOLSA</v>
      </c>
      <c r="C136" s="87">
        <f t="shared" ref="C136:M136" si="63">(C74/C100)*100</f>
        <v>0.52821217781561014</v>
      </c>
      <c r="D136" s="87">
        <f t="shared" si="63"/>
        <v>0.16854009097760059</v>
      </c>
      <c r="E136" s="87">
        <v>0</v>
      </c>
      <c r="F136" s="87">
        <v>0</v>
      </c>
      <c r="G136" s="87">
        <f t="shared" si="63"/>
        <v>3.9211670787689876E-2</v>
      </c>
      <c r="H136" s="87">
        <f t="shared" si="63"/>
        <v>3.2224278363404753E-2</v>
      </c>
      <c r="I136" s="87">
        <f t="shared" si="63"/>
        <v>0.19325682208018757</v>
      </c>
      <c r="J136" s="87">
        <f t="shared" si="63"/>
        <v>0</v>
      </c>
      <c r="K136" s="87">
        <f t="shared" si="63"/>
        <v>0</v>
      </c>
      <c r="L136" s="87">
        <f t="shared" si="63"/>
        <v>1.2082741315590773</v>
      </c>
      <c r="M136" s="88">
        <f t="shared" si="63"/>
        <v>0.64299015520855018</v>
      </c>
    </row>
    <row r="137" spans="1:13" x14ac:dyDescent="0.25">
      <c r="A137" s="58">
        <v>17</v>
      </c>
      <c r="B137" s="77" t="str">
        <f t="shared" si="47"/>
        <v>ALFA CORREDORES DE BOLSA S.A.</v>
      </c>
      <c r="C137" s="87">
        <f t="shared" ref="C137:M137" si="64">(C75/C100)*100</f>
        <v>2.957624305267939</v>
      </c>
      <c r="D137" s="87">
        <f t="shared" si="64"/>
        <v>0.35864423399947332</v>
      </c>
      <c r="E137" s="87">
        <v>0</v>
      </c>
      <c r="F137" s="87">
        <v>0</v>
      </c>
      <c r="G137" s="87">
        <f t="shared" si="64"/>
        <v>1.1769640898994369</v>
      </c>
      <c r="H137" s="87">
        <f t="shared" si="64"/>
        <v>0</v>
      </c>
      <c r="I137" s="87">
        <f t="shared" si="64"/>
        <v>0.11187288085576912</v>
      </c>
      <c r="J137" s="87">
        <f t="shared" si="64"/>
        <v>5.0938070145693866</v>
      </c>
      <c r="K137" s="87">
        <f t="shared" si="64"/>
        <v>0</v>
      </c>
      <c r="L137" s="87">
        <f t="shared" si="64"/>
        <v>0.37583744665387919</v>
      </c>
      <c r="M137" s="88">
        <f t="shared" si="64"/>
        <v>0.69890296486142955</v>
      </c>
    </row>
    <row r="138" spans="1:13" x14ac:dyDescent="0.25">
      <c r="A138" s="58">
        <v>18</v>
      </c>
      <c r="B138" s="77" t="str">
        <f t="shared" si="47"/>
        <v>DUPOL S.A. CORREDORES DE BOLSA</v>
      </c>
      <c r="C138" s="87">
        <f t="shared" ref="C138:M138" si="65">(C76/C100)*100</f>
        <v>0</v>
      </c>
      <c r="D138" s="87">
        <f t="shared" si="65"/>
        <v>0</v>
      </c>
      <c r="E138" s="87">
        <v>0</v>
      </c>
      <c r="F138" s="87">
        <v>0</v>
      </c>
      <c r="G138" s="87">
        <f t="shared" si="65"/>
        <v>0</v>
      </c>
      <c r="H138" s="87">
        <f t="shared" si="65"/>
        <v>0</v>
      </c>
      <c r="I138" s="87">
        <f t="shared" si="65"/>
        <v>0</v>
      </c>
      <c r="J138" s="87">
        <f t="shared" si="65"/>
        <v>0</v>
      </c>
      <c r="K138" s="87">
        <f t="shared" si="65"/>
        <v>0</v>
      </c>
      <c r="L138" s="87">
        <f t="shared" si="65"/>
        <v>0</v>
      </c>
      <c r="M138" s="88">
        <f t="shared" si="65"/>
        <v>0</v>
      </c>
    </row>
    <row r="139" spans="1:13" x14ac:dyDescent="0.25">
      <c r="A139" s="58">
        <v>19</v>
      </c>
      <c r="B139" s="77" t="str">
        <f t="shared" si="47"/>
        <v>DE LA CERDA Y HATTON C. DE BOLSA S.A.</v>
      </c>
      <c r="C139" s="87">
        <f t="shared" ref="C139:M139" si="66">(C77/C100)*100</f>
        <v>0</v>
      </c>
      <c r="D139" s="87">
        <f t="shared" si="66"/>
        <v>0</v>
      </c>
      <c r="E139" s="87">
        <v>0</v>
      </c>
      <c r="F139" s="87">
        <v>0</v>
      </c>
      <c r="G139" s="87">
        <f t="shared" si="66"/>
        <v>0</v>
      </c>
      <c r="H139" s="87">
        <f t="shared" si="66"/>
        <v>0</v>
      </c>
      <c r="I139" s="87">
        <f t="shared" si="66"/>
        <v>0</v>
      </c>
      <c r="J139" s="87">
        <f t="shared" si="66"/>
        <v>0</v>
      </c>
      <c r="K139" s="87">
        <f t="shared" si="66"/>
        <v>0</v>
      </c>
      <c r="L139" s="87">
        <f t="shared" si="66"/>
        <v>0</v>
      </c>
      <c r="M139" s="88">
        <f t="shared" si="66"/>
        <v>0</v>
      </c>
    </row>
    <row r="140" spans="1:13" x14ac:dyDescent="0.25">
      <c r="A140" s="58">
        <v>20</v>
      </c>
      <c r="B140" s="77" t="str">
        <f t="shared" si="47"/>
        <v>CORP CORREDORES DE BOLSA S.A.</v>
      </c>
      <c r="C140" s="87">
        <f t="shared" ref="C140:M140" si="67">(C78/C100)*100</f>
        <v>0.32473420270392067</v>
      </c>
      <c r="D140" s="87">
        <f t="shared" si="67"/>
        <v>0</v>
      </c>
      <c r="E140" s="87">
        <v>0</v>
      </c>
      <c r="F140" s="87">
        <v>0</v>
      </c>
      <c r="G140" s="87">
        <f t="shared" si="67"/>
        <v>0.60397949953191654</v>
      </c>
      <c r="H140" s="87">
        <f t="shared" si="67"/>
        <v>3.4585963383626863</v>
      </c>
      <c r="I140" s="87">
        <f t="shared" si="67"/>
        <v>4.676032101823818</v>
      </c>
      <c r="J140" s="87">
        <f t="shared" si="67"/>
        <v>0</v>
      </c>
      <c r="K140" s="87">
        <f t="shared" si="67"/>
        <v>0</v>
      </c>
      <c r="L140" s="87">
        <f t="shared" si="67"/>
        <v>6.8068075477968186</v>
      </c>
      <c r="M140" s="88">
        <f t="shared" si="67"/>
        <v>4.4173555602516732</v>
      </c>
    </row>
    <row r="141" spans="1:13" x14ac:dyDescent="0.25">
      <c r="A141" s="58">
        <v>21</v>
      </c>
      <c r="B141" s="77" t="str">
        <f t="shared" si="47"/>
        <v>UGARTE Y CIA. CORREDORES DE BOLSA S.A.</v>
      </c>
      <c r="C141" s="87">
        <f t="shared" ref="C141:M141" si="68">(C79/C100)*100</f>
        <v>0.45217126731325635</v>
      </c>
      <c r="D141" s="87">
        <f t="shared" si="68"/>
        <v>2.0803635472184641</v>
      </c>
      <c r="E141" s="87">
        <v>0</v>
      </c>
      <c r="F141" s="87">
        <v>0</v>
      </c>
      <c r="G141" s="87">
        <f t="shared" si="68"/>
        <v>0</v>
      </c>
      <c r="H141" s="87">
        <f t="shared" si="68"/>
        <v>2.3070340483986981E-2</v>
      </c>
      <c r="I141" s="87">
        <f t="shared" si="68"/>
        <v>0</v>
      </c>
      <c r="J141" s="87">
        <f t="shared" si="68"/>
        <v>0</v>
      </c>
      <c r="K141" s="87">
        <f t="shared" si="68"/>
        <v>0</v>
      </c>
      <c r="L141" s="87">
        <f t="shared" si="68"/>
        <v>4.8517334881458679E-2</v>
      </c>
      <c r="M141" s="88">
        <f t="shared" si="68"/>
        <v>6.4668010460477612E-2</v>
      </c>
    </row>
    <row r="142" spans="1:13" x14ac:dyDescent="0.25">
      <c r="A142" s="58">
        <v>22</v>
      </c>
      <c r="B142" s="77" t="str">
        <f t="shared" si="47"/>
        <v xml:space="preserve">FINANZAS Y NEGOCIOS S.A. C. DE BOLSA </v>
      </c>
      <c r="C142" s="87">
        <f t="shared" ref="C142:M142" si="69">(C80/C100)*100</f>
        <v>0.44927231857430194</v>
      </c>
      <c r="D142" s="87">
        <f t="shared" si="69"/>
        <v>0</v>
      </c>
      <c r="E142" s="87">
        <v>0</v>
      </c>
      <c r="F142" s="87">
        <v>0</v>
      </c>
      <c r="G142" s="87">
        <f t="shared" si="69"/>
        <v>0</v>
      </c>
      <c r="H142" s="87">
        <f t="shared" si="69"/>
        <v>0</v>
      </c>
      <c r="I142" s="87">
        <f t="shared" si="69"/>
        <v>0</v>
      </c>
      <c r="J142" s="87">
        <f t="shared" si="69"/>
        <v>0</v>
      </c>
      <c r="K142" s="87">
        <f t="shared" si="69"/>
        <v>0</v>
      </c>
      <c r="L142" s="87">
        <f t="shared" si="69"/>
        <v>5.2283742368393421E-2</v>
      </c>
      <c r="M142" s="88">
        <f t="shared" si="69"/>
        <v>6.5723435970290234E-2</v>
      </c>
    </row>
    <row r="143" spans="1:13" x14ac:dyDescent="0.25">
      <c r="A143" s="58">
        <v>23</v>
      </c>
      <c r="B143" s="77" t="str">
        <f t="shared" si="47"/>
        <v>URETA Y BIANCHI CORREDORES DE  BOLSA S.A.</v>
      </c>
      <c r="C143" s="87">
        <f t="shared" ref="C143:M143" si="70">(C81/C100)*100</f>
        <v>2.024696745398114</v>
      </c>
      <c r="D143" s="87">
        <f t="shared" si="70"/>
        <v>0</v>
      </c>
      <c r="E143" s="87">
        <v>0</v>
      </c>
      <c r="F143" s="87">
        <v>0</v>
      </c>
      <c r="G143" s="87">
        <f t="shared" si="70"/>
        <v>0</v>
      </c>
      <c r="H143" s="87">
        <f t="shared" si="70"/>
        <v>0</v>
      </c>
      <c r="I143" s="87">
        <f t="shared" si="70"/>
        <v>0</v>
      </c>
      <c r="J143" s="87">
        <f t="shared" si="70"/>
        <v>24.542144088925337</v>
      </c>
      <c r="K143" s="87">
        <f t="shared" si="70"/>
        <v>1.5099360965329699E-2</v>
      </c>
      <c r="L143" s="87">
        <f t="shared" si="70"/>
        <v>0</v>
      </c>
      <c r="M143" s="88">
        <f t="shared" si="70"/>
        <v>0.19190480343290631</v>
      </c>
    </row>
    <row r="144" spans="1:13" x14ac:dyDescent="0.25">
      <c r="A144" s="58">
        <v>24</v>
      </c>
      <c r="B144" s="77" t="str">
        <f t="shared" si="47"/>
        <v>MUNITA Y CRUZAT S.A. CORREDORES DE BOLSA</v>
      </c>
      <c r="C144" s="87">
        <f t="shared" ref="C144:M144" si="71">(C82/C100)*100</f>
        <v>0.4285657625577966</v>
      </c>
      <c r="D144" s="87">
        <f t="shared" si="71"/>
        <v>0</v>
      </c>
      <c r="E144" s="87">
        <v>0</v>
      </c>
      <c r="F144" s="87">
        <v>0</v>
      </c>
      <c r="G144" s="87">
        <f t="shared" si="71"/>
        <v>0</v>
      </c>
      <c r="H144" s="87">
        <f t="shared" si="71"/>
        <v>2.8751122349687085E-2</v>
      </c>
      <c r="I144" s="87">
        <f t="shared" si="71"/>
        <v>0</v>
      </c>
      <c r="J144" s="87">
        <f t="shared" si="71"/>
        <v>0</v>
      </c>
      <c r="K144" s="87">
        <f t="shared" si="71"/>
        <v>0</v>
      </c>
      <c r="L144" s="87">
        <f t="shared" si="71"/>
        <v>4.8403129685924591E-2</v>
      </c>
      <c r="M144" s="88">
        <f t="shared" si="71"/>
        <v>6.245084097133162E-2</v>
      </c>
    </row>
    <row r="145" spans="1:13" x14ac:dyDescent="0.25">
      <c r="A145" s="58">
        <v>25</v>
      </c>
      <c r="B145" s="77" t="str">
        <f t="shared" si="47"/>
        <v>RAIMUNDO SERRANO MC AULIFFE C. DE B. S.A.</v>
      </c>
      <c r="C145" s="87">
        <f t="shared" ref="C145:M145" si="72">(C83/C100)*100</f>
        <v>0.1539925103313837</v>
      </c>
      <c r="D145" s="87">
        <f t="shared" si="72"/>
        <v>0</v>
      </c>
      <c r="E145" s="87">
        <v>0</v>
      </c>
      <c r="F145" s="87">
        <v>0</v>
      </c>
      <c r="G145" s="87">
        <f t="shared" si="72"/>
        <v>0</v>
      </c>
      <c r="H145" s="87">
        <f t="shared" si="72"/>
        <v>0</v>
      </c>
      <c r="I145" s="87">
        <f t="shared" si="72"/>
        <v>0</v>
      </c>
      <c r="J145" s="87">
        <f t="shared" si="72"/>
        <v>0</v>
      </c>
      <c r="K145" s="87">
        <f t="shared" si="72"/>
        <v>1.5949653620982436</v>
      </c>
      <c r="L145" s="87">
        <f t="shared" si="72"/>
        <v>0</v>
      </c>
      <c r="M145" s="88">
        <f t="shared" si="72"/>
        <v>1.4647788818005002E-2</v>
      </c>
    </row>
    <row r="146" spans="1:13" x14ac:dyDescent="0.25">
      <c r="A146" s="58">
        <v>26</v>
      </c>
      <c r="B146" s="77" t="str">
        <f t="shared" si="47"/>
        <v>ETCHEGARAY S.A. CORREDORES DE BOLSA</v>
      </c>
      <c r="C146" s="87">
        <f t="shared" ref="C146:M146" si="73">(C84/C100)*100</f>
        <v>6.0022351409128719E-2</v>
      </c>
      <c r="D146" s="87">
        <f t="shared" si="73"/>
        <v>1.0580004902984463</v>
      </c>
      <c r="E146" s="87">
        <v>0</v>
      </c>
      <c r="F146" s="87">
        <v>0</v>
      </c>
      <c r="G146" s="87">
        <f t="shared" si="73"/>
        <v>0</v>
      </c>
      <c r="H146" s="87">
        <f t="shared" si="73"/>
        <v>0</v>
      </c>
      <c r="I146" s="87">
        <f t="shared" si="73"/>
        <v>0</v>
      </c>
      <c r="J146" s="87">
        <f t="shared" si="73"/>
        <v>0</v>
      </c>
      <c r="K146" s="87">
        <f t="shared" si="73"/>
        <v>0</v>
      </c>
      <c r="L146" s="87">
        <f t="shared" si="73"/>
        <v>0</v>
      </c>
      <c r="M146" s="88">
        <f t="shared" si="73"/>
        <v>5.6925305756501676E-3</v>
      </c>
    </row>
    <row r="147" spans="1:13" x14ac:dyDescent="0.25">
      <c r="A147" s="58">
        <v>27</v>
      </c>
      <c r="B147" s="77" t="str">
        <f t="shared" si="47"/>
        <v>COVARRUBIAS Y CIA. C. DE BOLSA LTDA.</v>
      </c>
      <c r="C147" s="87">
        <f t="shared" ref="C147:M147" si="74">(C85/C100)*100</f>
        <v>0.41068785553784426</v>
      </c>
      <c r="D147" s="87">
        <f t="shared" si="74"/>
        <v>36.461066671509116</v>
      </c>
      <c r="E147" s="87">
        <v>0</v>
      </c>
      <c r="F147" s="87">
        <v>0</v>
      </c>
      <c r="G147" s="87">
        <f t="shared" si="74"/>
        <v>8.8738047776959553E-2</v>
      </c>
      <c r="H147" s="87">
        <f t="shared" si="74"/>
        <v>0.98927825911789025</v>
      </c>
      <c r="I147" s="87">
        <f t="shared" si="74"/>
        <v>0</v>
      </c>
      <c r="J147" s="87">
        <f t="shared" si="74"/>
        <v>0</v>
      </c>
      <c r="K147" s="87">
        <f t="shared" si="74"/>
        <v>0</v>
      </c>
      <c r="L147" s="87">
        <f t="shared" si="74"/>
        <v>7.7393352874164892E-2</v>
      </c>
      <c r="M147" s="88">
        <f t="shared" si="74"/>
        <v>0.10424496847465836</v>
      </c>
    </row>
    <row r="148" spans="1:13" x14ac:dyDescent="0.25">
      <c r="A148" s="58">
        <v>28</v>
      </c>
      <c r="B148" s="77" t="str">
        <f t="shared" si="47"/>
        <v>VALENZUELA LAFOURCADE S.A. C. DE BOLSA</v>
      </c>
      <c r="C148" s="87">
        <f t="shared" ref="C148:M148" si="75">(C86/C100)*100</f>
        <v>0.16423303373604409</v>
      </c>
      <c r="D148" s="87">
        <f t="shared" si="75"/>
        <v>0</v>
      </c>
      <c r="E148" s="87">
        <v>0</v>
      </c>
      <c r="F148" s="87">
        <v>0</v>
      </c>
      <c r="G148" s="87">
        <f t="shared" si="75"/>
        <v>0</v>
      </c>
      <c r="H148" s="87">
        <f t="shared" si="75"/>
        <v>0</v>
      </c>
      <c r="I148" s="87">
        <f t="shared" si="75"/>
        <v>0</v>
      </c>
      <c r="J148" s="87">
        <f t="shared" si="75"/>
        <v>0</v>
      </c>
      <c r="K148" s="87">
        <f t="shared" si="75"/>
        <v>0</v>
      </c>
      <c r="L148" s="87">
        <f t="shared" si="75"/>
        <v>0</v>
      </c>
      <c r="M148" s="88">
        <f t="shared" si="75"/>
        <v>1.5561198937734982E-2</v>
      </c>
    </row>
    <row r="149" spans="1:13" x14ac:dyDescent="0.25">
      <c r="A149" s="58">
        <v>29</v>
      </c>
      <c r="B149" s="77" t="str">
        <f t="shared" si="47"/>
        <v>JAIME LARRAIN Y CIA. C. DE BOLSA LTDA.</v>
      </c>
      <c r="C149" s="87">
        <f t="shared" ref="C149:M149" si="76">(C87/C100)*100</f>
        <v>0.34182794894596724</v>
      </c>
      <c r="D149" s="87">
        <f t="shared" si="76"/>
        <v>1.0282647974795027</v>
      </c>
      <c r="E149" s="87">
        <v>0</v>
      </c>
      <c r="F149" s="87">
        <v>0</v>
      </c>
      <c r="G149" s="87">
        <f t="shared" si="76"/>
        <v>0</v>
      </c>
      <c r="H149" s="87">
        <f t="shared" si="76"/>
        <v>0</v>
      </c>
      <c r="I149" s="87">
        <f t="shared" si="76"/>
        <v>0</v>
      </c>
      <c r="J149" s="87">
        <f t="shared" si="76"/>
        <v>0</v>
      </c>
      <c r="K149" s="87">
        <f t="shared" si="76"/>
        <v>0</v>
      </c>
      <c r="L149" s="87">
        <f t="shared" si="76"/>
        <v>6.3422566306673464E-4</v>
      </c>
      <c r="M149" s="88">
        <f t="shared" si="76"/>
        <v>3.267453957326294E-2</v>
      </c>
    </row>
    <row r="150" spans="1:13" x14ac:dyDescent="0.25">
      <c r="A150" s="58">
        <v>30</v>
      </c>
      <c r="B150" s="77" t="str">
        <f t="shared" si="47"/>
        <v>LIRA S.A. CORREDORES DE BOLSA</v>
      </c>
      <c r="C150" s="87">
        <f t="shared" ref="C150:M150" si="77">(C88/C100)*100</f>
        <v>0.20227100094536338</v>
      </c>
      <c r="D150" s="87">
        <f t="shared" si="77"/>
        <v>1.1916976129729335</v>
      </c>
      <c r="E150" s="87">
        <v>0</v>
      </c>
      <c r="F150" s="87">
        <v>0</v>
      </c>
      <c r="G150" s="87">
        <f t="shared" si="77"/>
        <v>0</v>
      </c>
      <c r="H150" s="87">
        <f t="shared" si="77"/>
        <v>0</v>
      </c>
      <c r="I150" s="87">
        <f t="shared" si="77"/>
        <v>0</v>
      </c>
      <c r="J150" s="87">
        <f t="shared" si="77"/>
        <v>0</v>
      </c>
      <c r="K150" s="87">
        <f t="shared" si="77"/>
        <v>0</v>
      </c>
      <c r="L150" s="87">
        <f t="shared" si="77"/>
        <v>0</v>
      </c>
      <c r="M150" s="88">
        <f t="shared" si="77"/>
        <v>1.9171371687408505E-2</v>
      </c>
    </row>
    <row r="151" spans="1:13" x14ac:dyDescent="0.25">
      <c r="A151" s="58">
        <v>31</v>
      </c>
      <c r="B151" s="77" t="str">
        <f t="shared" si="47"/>
        <v>SERGIO CONTRERAS Y CIA. C. DE BOLSA</v>
      </c>
      <c r="C151" s="87">
        <f t="shared" ref="C151:M151" si="78">(C89/C100)*100</f>
        <v>6.6226180730179801E-2</v>
      </c>
      <c r="D151" s="87">
        <f t="shared" si="78"/>
        <v>0</v>
      </c>
      <c r="E151" s="87">
        <v>0</v>
      </c>
      <c r="F151" s="87">
        <v>0</v>
      </c>
      <c r="G151" s="87">
        <f t="shared" si="78"/>
        <v>3.3245138108152952E-2</v>
      </c>
      <c r="H151" s="87">
        <f t="shared" si="78"/>
        <v>5.6064837723005946E-2</v>
      </c>
      <c r="I151" s="87">
        <f t="shared" si="78"/>
        <v>0</v>
      </c>
      <c r="J151" s="87">
        <f t="shared" si="78"/>
        <v>0</v>
      </c>
      <c r="K151" s="87">
        <f t="shared" si="78"/>
        <v>0</v>
      </c>
      <c r="L151" s="87">
        <f t="shared" si="78"/>
        <v>6.4251990451972565E-2</v>
      </c>
      <c r="M151" s="88">
        <f t="shared" si="78"/>
        <v>4.1832637369498098E-2</v>
      </c>
    </row>
    <row r="152" spans="1:13" x14ac:dyDescent="0.25">
      <c r="A152" s="58">
        <v>32</v>
      </c>
      <c r="B152" s="77" t="str">
        <f t="shared" si="47"/>
        <v>YRARRAZAVAL Y CIA. C. DE BOLSA LTDA.</v>
      </c>
      <c r="C152" s="87">
        <f t="shared" ref="C152:M152" si="79">(C90/C100)*100</f>
        <v>0.11711959010656578</v>
      </c>
      <c r="D152" s="87">
        <f t="shared" si="79"/>
        <v>0</v>
      </c>
      <c r="E152" s="87">
        <v>0</v>
      </c>
      <c r="F152" s="87">
        <v>0</v>
      </c>
      <c r="G152" s="87">
        <f t="shared" si="79"/>
        <v>0</v>
      </c>
      <c r="H152" s="87">
        <f t="shared" si="79"/>
        <v>0</v>
      </c>
      <c r="I152" s="87">
        <f t="shared" si="79"/>
        <v>0</v>
      </c>
      <c r="J152" s="87">
        <f t="shared" si="79"/>
        <v>0</v>
      </c>
      <c r="K152" s="87">
        <f t="shared" si="79"/>
        <v>0</v>
      </c>
      <c r="L152" s="87">
        <f t="shared" si="79"/>
        <v>0</v>
      </c>
      <c r="M152" s="88">
        <f t="shared" si="79"/>
        <v>1.1097166018886375E-2</v>
      </c>
    </row>
    <row r="153" spans="1:13" x14ac:dyDescent="0.25">
      <c r="A153" s="58">
        <v>33</v>
      </c>
      <c r="B153" s="77" t="s">
        <v>51</v>
      </c>
      <c r="C153" s="87">
        <f t="shared" ref="C153:M153" si="80">(C91/C100)*100</f>
        <v>2.8181754825718519</v>
      </c>
      <c r="D153" s="87">
        <f t="shared" si="80"/>
        <v>0</v>
      </c>
      <c r="E153" s="87">
        <v>0</v>
      </c>
      <c r="F153" s="87">
        <v>0</v>
      </c>
      <c r="G153" s="87">
        <f t="shared" si="80"/>
        <v>0.12064049368866575</v>
      </c>
      <c r="H153" s="87">
        <f t="shared" si="80"/>
        <v>4.719886194901346E-2</v>
      </c>
      <c r="I153" s="87">
        <f t="shared" si="80"/>
        <v>0.19940391635313834</v>
      </c>
      <c r="J153" s="87">
        <f t="shared" si="80"/>
        <v>0</v>
      </c>
      <c r="K153" s="87">
        <f t="shared" si="80"/>
        <v>5.4166736968860683</v>
      </c>
      <c r="L153" s="87">
        <f t="shared" si="80"/>
        <v>3.4553904863943172</v>
      </c>
      <c r="M153" s="88">
        <f t="shared" si="80"/>
        <v>1.8725737073928443</v>
      </c>
    </row>
    <row r="154" spans="1:13" x14ac:dyDescent="0.25">
      <c r="A154" s="58">
        <v>34</v>
      </c>
      <c r="B154" s="77" t="s">
        <v>126</v>
      </c>
      <c r="C154" s="87">
        <f t="shared" ref="C154:M154" si="81">(C92/C100)*100</f>
        <v>3.1387126141108543E-3</v>
      </c>
      <c r="D154" s="87">
        <f t="shared" si="81"/>
        <v>0</v>
      </c>
      <c r="E154" s="87">
        <v>0</v>
      </c>
      <c r="F154" s="87">
        <v>0</v>
      </c>
      <c r="G154" s="87">
        <f t="shared" si="81"/>
        <v>4.431672219203854</v>
      </c>
      <c r="H154" s="87">
        <f t="shared" si="81"/>
        <v>0</v>
      </c>
      <c r="I154" s="87">
        <f t="shared" si="81"/>
        <v>3.4168147757540126</v>
      </c>
      <c r="J154" s="87">
        <f t="shared" si="81"/>
        <v>0</v>
      </c>
      <c r="K154" s="87">
        <f t="shared" si="81"/>
        <v>0</v>
      </c>
      <c r="L154" s="87">
        <f t="shared" si="81"/>
        <v>16.461067268287628</v>
      </c>
      <c r="M154" s="88">
        <f t="shared" si="81"/>
        <v>9.0140999671093613</v>
      </c>
    </row>
    <row r="155" spans="1:13" x14ac:dyDescent="0.25">
      <c r="A155" s="58">
        <v>35</v>
      </c>
      <c r="B155" s="77" t="str">
        <f t="shared" ref="B155:B161" si="82">B41</f>
        <v>INTERVALORES CORREDORES DE BOLSA S.A.</v>
      </c>
      <c r="C155" s="87">
        <f t="shared" ref="C155:M155" si="83">(C93/C100)*100</f>
        <v>0</v>
      </c>
      <c r="D155" s="87">
        <f t="shared" si="83"/>
        <v>0</v>
      </c>
      <c r="E155" s="87">
        <v>0</v>
      </c>
      <c r="F155" s="87">
        <v>0</v>
      </c>
      <c r="G155" s="87">
        <f t="shared" si="83"/>
        <v>0</v>
      </c>
      <c r="H155" s="87">
        <f t="shared" si="83"/>
        <v>0</v>
      </c>
      <c r="I155" s="87">
        <f t="shared" si="83"/>
        <v>0</v>
      </c>
      <c r="J155" s="87">
        <f t="shared" si="83"/>
        <v>0</v>
      </c>
      <c r="K155" s="87">
        <f t="shared" si="83"/>
        <v>0</v>
      </c>
      <c r="L155" s="87">
        <f t="shared" si="83"/>
        <v>0</v>
      </c>
      <c r="M155" s="88">
        <f t="shared" si="83"/>
        <v>0</v>
      </c>
    </row>
    <row r="156" spans="1:13" x14ac:dyDescent="0.25">
      <c r="A156" s="58">
        <v>36</v>
      </c>
      <c r="B156" s="77" t="str">
        <f t="shared" si="82"/>
        <v>CARLOS MARIN ORREGO S.A. C. DE BOLSA</v>
      </c>
      <c r="C156" s="87">
        <f t="shared" ref="C156:M156" si="84">(C94/C100)*100</f>
        <v>0</v>
      </c>
      <c r="D156" s="87">
        <f t="shared" si="84"/>
        <v>0</v>
      </c>
      <c r="E156" s="87">
        <v>0</v>
      </c>
      <c r="F156" s="87">
        <v>0</v>
      </c>
      <c r="G156" s="87">
        <f t="shared" si="84"/>
        <v>0</v>
      </c>
      <c r="H156" s="87">
        <f t="shared" si="84"/>
        <v>0</v>
      </c>
      <c r="I156" s="87">
        <f t="shared" si="84"/>
        <v>0</v>
      </c>
      <c r="J156" s="87">
        <f t="shared" si="84"/>
        <v>0</v>
      </c>
      <c r="K156" s="87">
        <f t="shared" si="84"/>
        <v>0</v>
      </c>
      <c r="L156" s="87">
        <f t="shared" si="84"/>
        <v>0</v>
      </c>
      <c r="M156" s="88">
        <f t="shared" si="84"/>
        <v>0</v>
      </c>
    </row>
    <row r="157" spans="1:13" x14ac:dyDescent="0.25">
      <c r="A157" s="58">
        <v>37</v>
      </c>
      <c r="B157" s="77" t="str">
        <f t="shared" si="82"/>
        <v>CHILEMARKET S.A. CORREDORES DE BOLSA</v>
      </c>
      <c r="C157" s="87">
        <f t="shared" ref="C157:M157" si="85">(C95/C100)*100</f>
        <v>0</v>
      </c>
      <c r="D157" s="87">
        <f t="shared" si="85"/>
        <v>0</v>
      </c>
      <c r="E157" s="87">
        <v>0</v>
      </c>
      <c r="F157" s="87">
        <v>0</v>
      </c>
      <c r="G157" s="87">
        <f t="shared" si="85"/>
        <v>0</v>
      </c>
      <c r="H157" s="87">
        <f t="shared" si="85"/>
        <v>0</v>
      </c>
      <c r="I157" s="87">
        <f t="shared" si="85"/>
        <v>0</v>
      </c>
      <c r="J157" s="87">
        <f t="shared" si="85"/>
        <v>0</v>
      </c>
      <c r="K157" s="87">
        <f t="shared" si="85"/>
        <v>0</v>
      </c>
      <c r="L157" s="87">
        <f t="shared" si="85"/>
        <v>0</v>
      </c>
      <c r="M157" s="88">
        <f t="shared" si="85"/>
        <v>0</v>
      </c>
    </row>
    <row r="158" spans="1:13" x14ac:dyDescent="0.25">
      <c r="A158" s="58">
        <v>38</v>
      </c>
      <c r="B158" s="77" t="str">
        <f t="shared" si="82"/>
        <v>CB CORREDORES DE BOLSA S.A.</v>
      </c>
      <c r="C158" s="87">
        <f t="shared" ref="C158:M158" si="86">(C96/C100)*100</f>
        <v>0</v>
      </c>
      <c r="D158" s="87">
        <f t="shared" si="86"/>
        <v>0</v>
      </c>
      <c r="E158" s="87">
        <v>0</v>
      </c>
      <c r="F158" s="87">
        <v>0</v>
      </c>
      <c r="G158" s="87">
        <f t="shared" si="86"/>
        <v>0</v>
      </c>
      <c r="H158" s="87">
        <f t="shared" si="86"/>
        <v>0</v>
      </c>
      <c r="I158" s="87">
        <f t="shared" si="86"/>
        <v>0</v>
      </c>
      <c r="J158" s="87">
        <f t="shared" si="86"/>
        <v>0</v>
      </c>
      <c r="K158" s="87">
        <f t="shared" si="86"/>
        <v>0</v>
      </c>
      <c r="L158" s="87">
        <f t="shared" si="86"/>
        <v>0</v>
      </c>
      <c r="M158" s="88">
        <f t="shared" si="86"/>
        <v>0</v>
      </c>
    </row>
    <row r="159" spans="1:13" x14ac:dyDescent="0.25">
      <c r="A159" s="58">
        <v>39</v>
      </c>
      <c r="B159" s="77" t="str">
        <f t="shared" si="82"/>
        <v>EUROAMERICA CORREDORES DE BOLSA S.A.</v>
      </c>
      <c r="C159" s="87">
        <f t="shared" ref="C159:M159" si="87">(C97/C100)*100</f>
        <v>5.0355450472538106</v>
      </c>
      <c r="D159" s="87">
        <f t="shared" si="87"/>
        <v>14.608510309886775</v>
      </c>
      <c r="E159" s="87">
        <v>0</v>
      </c>
      <c r="F159" s="87">
        <v>0</v>
      </c>
      <c r="G159" s="87">
        <f t="shared" si="87"/>
        <v>1.1010065500455452E-3</v>
      </c>
      <c r="H159" s="87">
        <f t="shared" si="87"/>
        <v>1.1506325895485936</v>
      </c>
      <c r="I159" s="87">
        <f t="shared" si="87"/>
        <v>0</v>
      </c>
      <c r="J159" s="87">
        <f t="shared" si="87"/>
        <v>0</v>
      </c>
      <c r="K159" s="87">
        <f t="shared" si="87"/>
        <v>0</v>
      </c>
      <c r="L159" s="87">
        <f t="shared" si="87"/>
        <v>4.193941319468901E-2</v>
      </c>
      <c r="M159" s="88">
        <f t="shared" si="87"/>
        <v>0.51230424235099337</v>
      </c>
    </row>
    <row r="160" spans="1:13" x14ac:dyDescent="0.25">
      <c r="A160" s="58">
        <v>40</v>
      </c>
      <c r="B160" s="77" t="str">
        <f t="shared" si="82"/>
        <v>MBI CORREDORES DE BOLSA S.A.</v>
      </c>
      <c r="C160" s="87">
        <f t="shared" ref="C160:M161" si="88">(C98/C100)*100</f>
        <v>0</v>
      </c>
      <c r="D160" s="87">
        <f t="shared" si="88"/>
        <v>0</v>
      </c>
      <c r="E160" s="87">
        <v>0</v>
      </c>
      <c r="F160" s="87">
        <v>0</v>
      </c>
      <c r="G160" s="87">
        <f t="shared" si="88"/>
        <v>0</v>
      </c>
      <c r="H160" s="87">
        <f t="shared" si="88"/>
        <v>0</v>
      </c>
      <c r="I160" s="87">
        <f t="shared" si="88"/>
        <v>0</v>
      </c>
      <c r="J160" s="87">
        <f t="shared" si="88"/>
        <v>0</v>
      </c>
      <c r="K160" s="87">
        <f t="shared" si="88"/>
        <v>0</v>
      </c>
      <c r="L160" s="87">
        <f t="shared" si="88"/>
        <v>0</v>
      </c>
      <c r="M160" s="88">
        <f t="shared" si="88"/>
        <v>0</v>
      </c>
    </row>
    <row r="161" spans="1:13" ht="15.75" thickBot="1" x14ac:dyDescent="0.3">
      <c r="A161" s="58">
        <v>41</v>
      </c>
      <c r="B161" s="77" t="str">
        <f t="shared" si="82"/>
        <v xml:space="preserve">DRESDNER  LATEINAMERIKA S.A. C. DE BOLSA </v>
      </c>
      <c r="C161" s="87">
        <f t="shared" si="88"/>
        <v>0</v>
      </c>
      <c r="D161" s="87">
        <f t="shared" si="88"/>
        <v>0</v>
      </c>
      <c r="E161" s="87">
        <v>0</v>
      </c>
      <c r="F161" s="87">
        <v>0</v>
      </c>
      <c r="G161" s="87">
        <f t="shared" si="88"/>
        <v>0</v>
      </c>
      <c r="H161" s="87">
        <f t="shared" si="88"/>
        <v>0</v>
      </c>
      <c r="I161" s="87">
        <f t="shared" si="88"/>
        <v>0</v>
      </c>
      <c r="J161" s="87">
        <f t="shared" si="88"/>
        <v>0</v>
      </c>
      <c r="K161" s="87">
        <f t="shared" si="88"/>
        <v>0</v>
      </c>
      <c r="L161" s="87">
        <f t="shared" si="88"/>
        <v>0</v>
      </c>
      <c r="M161" s="89">
        <f t="shared" si="88"/>
        <v>0</v>
      </c>
    </row>
    <row r="162" spans="1:13" ht="17.25" thickTop="1" thickBot="1" x14ac:dyDescent="0.3">
      <c r="A162" s="66"/>
      <c r="B162" s="80" t="s">
        <v>4</v>
      </c>
      <c r="C162" s="90">
        <f>SUM(C121:C161)</f>
        <v>100.00000000000001</v>
      </c>
      <c r="D162" s="90">
        <f>SUM(D121:D161)</f>
        <v>100</v>
      </c>
      <c r="E162" s="90">
        <v>0</v>
      </c>
      <c r="F162" s="90">
        <v>0</v>
      </c>
      <c r="G162" s="90">
        <f t="shared" ref="G162:M162" si="89">SUM(G121:G161)</f>
        <v>100</v>
      </c>
      <c r="H162" s="90">
        <f t="shared" si="89"/>
        <v>99.999999999999986</v>
      </c>
      <c r="I162" s="90">
        <f t="shared" si="89"/>
        <v>99.999999999999972</v>
      </c>
      <c r="J162" s="90">
        <f t="shared" si="89"/>
        <v>100.00000000000001</v>
      </c>
      <c r="K162" s="90">
        <f t="shared" si="89"/>
        <v>100</v>
      </c>
      <c r="L162" s="90">
        <f t="shared" si="89"/>
        <v>99.999999999999972</v>
      </c>
      <c r="M162" s="91">
        <f t="shared" si="89"/>
        <v>100.00000000000001</v>
      </c>
    </row>
    <row r="163" spans="1:13" ht="17.25" thickTop="1" thickBot="1" x14ac:dyDescent="0.3">
      <c r="A163" s="66"/>
      <c r="B163" s="80" t="s">
        <v>72</v>
      </c>
      <c r="C163" s="92">
        <v>1645033.0548859995</v>
      </c>
      <c r="D163" s="92">
        <v>88.109600000000015</v>
      </c>
      <c r="E163" s="92">
        <v>0</v>
      </c>
      <c r="F163" s="92">
        <v>0</v>
      </c>
      <c r="G163" s="92">
        <v>3293877.8609900004</v>
      </c>
      <c r="H163" s="92">
        <v>246343.871862</v>
      </c>
      <c r="I163" s="92">
        <v>4486827.657966001</v>
      </c>
      <c r="J163" s="92">
        <v>44.412990000000001</v>
      </c>
      <c r="K163" s="92">
        <v>619.23150399999997</v>
      </c>
      <c r="L163" s="92">
        <v>7688859.4769569999</v>
      </c>
      <c r="M163" s="93">
        <v>17361693.676754996</v>
      </c>
    </row>
    <row r="164" spans="1:13" ht="15.75" thickTop="1" x14ac:dyDescent="0.25"/>
    <row r="165" spans="1:13" x14ac:dyDescent="0.25">
      <c r="A165" s="83" t="s">
        <v>86</v>
      </c>
      <c r="B165" s="83" t="s">
        <v>89</v>
      </c>
    </row>
    <row r="166" spans="1:13" x14ac:dyDescent="0.25">
      <c r="A166" s="83" t="s">
        <v>88</v>
      </c>
      <c r="B166" s="83" t="s">
        <v>118</v>
      </c>
    </row>
    <row r="167" spans="1:13" x14ac:dyDescent="0.25">
      <c r="A167" s="83"/>
      <c r="B167" s="83"/>
    </row>
    <row r="168" spans="1:13" x14ac:dyDescent="0.25">
      <c r="A168" s="83"/>
      <c r="B168" s="83" t="s">
        <v>64</v>
      </c>
    </row>
    <row r="347" spans="1:13" ht="15.75" x14ac:dyDescent="0.25">
      <c r="A347" s="72"/>
      <c r="B347" s="94"/>
      <c r="C347" s="94"/>
      <c r="D347" s="94"/>
      <c r="E347" s="94"/>
      <c r="F347" s="94"/>
      <c r="G347" s="94"/>
      <c r="H347" s="94"/>
      <c r="I347" s="94"/>
      <c r="J347" s="94"/>
      <c r="K347" s="94"/>
      <c r="L347" s="52"/>
      <c r="M347" s="73"/>
    </row>
    <row r="348" spans="1:13" ht="15.75" x14ac:dyDescent="0.25">
      <c r="A348" s="74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6"/>
    </row>
    <row r="349" spans="1:13" ht="15.75" x14ac:dyDescent="0.25">
      <c r="A349" s="7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95"/>
    </row>
    <row r="350" spans="1:13" x14ac:dyDescent="0.25">
      <c r="A350" s="58"/>
      <c r="B350" s="51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</row>
    <row r="351" spans="1:13" x14ac:dyDescent="0.25">
      <c r="A351" s="58"/>
      <c r="B351" s="51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</row>
    <row r="352" spans="1:13" x14ac:dyDescent="0.25">
      <c r="A352" s="58"/>
      <c r="B352" s="51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</row>
    <row r="353" spans="1:13" x14ac:dyDescent="0.25">
      <c r="A353" s="58"/>
      <c r="B353" s="51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</row>
    <row r="354" spans="1:13" x14ac:dyDescent="0.25">
      <c r="A354" s="58"/>
      <c r="B354" s="51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</row>
    <row r="355" spans="1:13" x14ac:dyDescent="0.25">
      <c r="A355" s="58"/>
      <c r="B355" s="51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</row>
    <row r="356" spans="1:13" x14ac:dyDescent="0.25">
      <c r="A356" s="58"/>
      <c r="B356" s="51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</row>
    <row r="357" spans="1:13" x14ac:dyDescent="0.25">
      <c r="A357" s="58"/>
      <c r="B357" s="51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</row>
    <row r="358" spans="1:13" x14ac:dyDescent="0.25">
      <c r="A358" s="58"/>
      <c r="B358" s="51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</row>
    <row r="359" spans="1:13" x14ac:dyDescent="0.25">
      <c r="A359" s="58"/>
      <c r="B359" s="51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</row>
    <row r="360" spans="1:13" x14ac:dyDescent="0.25">
      <c r="A360" s="58"/>
      <c r="B360" s="51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</row>
    <row r="361" spans="1:13" x14ac:dyDescent="0.25">
      <c r="A361" s="58"/>
      <c r="B361" s="51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</row>
    <row r="362" spans="1:13" x14ac:dyDescent="0.25">
      <c r="A362" s="58"/>
      <c r="B362" s="51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</row>
    <row r="363" spans="1:13" x14ac:dyDescent="0.25">
      <c r="A363" s="58"/>
      <c r="B363" s="51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</row>
    <row r="364" spans="1:13" x14ac:dyDescent="0.25">
      <c r="A364" s="58"/>
      <c r="B364" s="51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</row>
    <row r="365" spans="1:13" x14ac:dyDescent="0.25">
      <c r="A365" s="58"/>
      <c r="B365" s="51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</row>
    <row r="366" spans="1:13" x14ac:dyDescent="0.25">
      <c r="A366" s="58"/>
      <c r="B366" s="51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</row>
    <row r="367" spans="1:13" x14ac:dyDescent="0.25">
      <c r="A367" s="58"/>
      <c r="B367" s="51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</row>
    <row r="368" spans="1:13" x14ac:dyDescent="0.25">
      <c r="A368" s="58"/>
      <c r="B368" s="51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</row>
    <row r="369" spans="1:13" x14ac:dyDescent="0.25">
      <c r="A369" s="58"/>
      <c r="B369" s="51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</row>
    <row r="370" spans="1:13" x14ac:dyDescent="0.25">
      <c r="A370" s="58"/>
      <c r="B370" s="51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</row>
    <row r="371" spans="1:13" x14ac:dyDescent="0.25">
      <c r="A371" s="58"/>
      <c r="B371" s="51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</row>
    <row r="372" spans="1:13" x14ac:dyDescent="0.25">
      <c r="A372" s="58"/>
      <c r="B372" s="51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3" x14ac:dyDescent="0.25">
      <c r="A373" s="58"/>
      <c r="B373" s="51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</row>
    <row r="374" spans="1:13" x14ac:dyDescent="0.25">
      <c r="A374" s="58"/>
      <c r="B374" s="51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</row>
    <row r="375" spans="1:13" x14ac:dyDescent="0.25">
      <c r="A375" s="58"/>
      <c r="B375" s="51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</row>
    <row r="376" spans="1:13" x14ac:dyDescent="0.25">
      <c r="A376" s="58"/>
      <c r="B376" s="51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</row>
    <row r="377" spans="1:13" x14ac:dyDescent="0.25">
      <c r="A377" s="58"/>
      <c r="B377" s="51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</row>
    <row r="378" spans="1:13" x14ac:dyDescent="0.25">
      <c r="A378" s="58"/>
      <c r="B378" s="51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</row>
    <row r="379" spans="1:13" x14ac:dyDescent="0.25">
      <c r="A379" s="58"/>
      <c r="B379" s="51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</row>
    <row r="380" spans="1:13" x14ac:dyDescent="0.25">
      <c r="A380" s="58"/>
      <c r="B380" s="51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</row>
    <row r="381" spans="1:13" x14ac:dyDescent="0.25">
      <c r="A381" s="58"/>
      <c r="B381" s="51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</row>
    <row r="382" spans="1:13" x14ac:dyDescent="0.25">
      <c r="A382" s="58"/>
      <c r="B382" s="51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</row>
    <row r="383" spans="1:13" x14ac:dyDescent="0.25">
      <c r="A383" s="58"/>
      <c r="B383" s="51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</row>
    <row r="384" spans="1:13" x14ac:dyDescent="0.25">
      <c r="A384" s="58"/>
      <c r="B384" s="51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</row>
    <row r="385" spans="1:13" x14ac:dyDescent="0.25">
      <c r="A385" s="58"/>
      <c r="B385" s="51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</row>
    <row r="386" spans="1:13" ht="15.75" x14ac:dyDescent="0.25">
      <c r="A386" s="58"/>
      <c r="B386" s="94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</row>
    <row r="387" spans="1:13" ht="15.75" x14ac:dyDescent="0.25">
      <c r="A387" s="68"/>
      <c r="B387" s="69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8"/>
    </row>
  </sheetData>
  <mergeCells count="12">
    <mergeCell ref="C118:K118"/>
    <mergeCell ref="C1:K1"/>
    <mergeCell ref="C2:K2"/>
    <mergeCell ref="A3:M3"/>
    <mergeCell ref="C4:K4"/>
    <mergeCell ref="A54:M54"/>
    <mergeCell ref="A55:M55"/>
    <mergeCell ref="A56:M56"/>
    <mergeCell ref="B57:K57"/>
    <mergeCell ref="A114:M114"/>
    <mergeCell ref="A115:M115"/>
    <mergeCell ref="A116:M1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7"/>
  <sheetViews>
    <sheetView workbookViewId="0">
      <selection activeCell="B54" sqref="B54"/>
    </sheetView>
  </sheetViews>
  <sheetFormatPr baseColWidth="10" defaultRowHeight="15" x14ac:dyDescent="0.25"/>
  <cols>
    <col min="1" max="1" width="3.7109375" customWidth="1"/>
    <col min="2" max="2" width="46.85546875" customWidth="1"/>
    <col min="3" max="3" width="31.140625" customWidth="1"/>
    <col min="4" max="4" width="19.85546875" customWidth="1"/>
    <col min="5" max="5" width="17.42578125" customWidth="1"/>
    <col min="6" max="6" width="24.5703125" customWidth="1"/>
    <col min="7" max="7" width="29.85546875" customWidth="1"/>
    <col min="8" max="8" width="18.85546875" customWidth="1"/>
    <col min="9" max="9" width="26.7109375" customWidth="1"/>
    <col min="10" max="10" width="24" customWidth="1"/>
    <col min="11" max="11" width="22.85546875" customWidth="1"/>
    <col min="12" max="12" width="22" customWidth="1"/>
    <col min="13" max="13" width="25.42578125" customWidth="1"/>
    <col min="15" max="15" width="13.7109375" bestFit="1" customWidth="1"/>
    <col min="257" max="257" width="3.7109375" customWidth="1"/>
    <col min="258" max="258" width="46.85546875" customWidth="1"/>
    <col min="259" max="259" width="31.140625" customWidth="1"/>
    <col min="260" max="260" width="19.85546875" customWidth="1"/>
    <col min="261" max="261" width="17.42578125" customWidth="1"/>
    <col min="262" max="262" width="24.5703125" customWidth="1"/>
    <col min="263" max="263" width="29.85546875" customWidth="1"/>
    <col min="264" max="264" width="18.85546875" customWidth="1"/>
    <col min="265" max="265" width="26.7109375" customWidth="1"/>
    <col min="266" max="266" width="24" customWidth="1"/>
    <col min="267" max="267" width="22.85546875" customWidth="1"/>
    <col min="268" max="268" width="22" customWidth="1"/>
    <col min="269" max="269" width="25.42578125" customWidth="1"/>
    <col min="271" max="271" width="13.7109375" bestFit="1" customWidth="1"/>
    <col min="513" max="513" width="3.7109375" customWidth="1"/>
    <col min="514" max="514" width="46.85546875" customWidth="1"/>
    <col min="515" max="515" width="31.140625" customWidth="1"/>
    <col min="516" max="516" width="19.85546875" customWidth="1"/>
    <col min="517" max="517" width="17.42578125" customWidth="1"/>
    <col min="518" max="518" width="24.5703125" customWidth="1"/>
    <col min="519" max="519" width="29.85546875" customWidth="1"/>
    <col min="520" max="520" width="18.85546875" customWidth="1"/>
    <col min="521" max="521" width="26.7109375" customWidth="1"/>
    <col min="522" max="522" width="24" customWidth="1"/>
    <col min="523" max="523" width="22.85546875" customWidth="1"/>
    <col min="524" max="524" width="22" customWidth="1"/>
    <col min="525" max="525" width="25.42578125" customWidth="1"/>
    <col min="527" max="527" width="13.7109375" bestFit="1" customWidth="1"/>
    <col min="769" max="769" width="3.7109375" customWidth="1"/>
    <col min="770" max="770" width="46.85546875" customWidth="1"/>
    <col min="771" max="771" width="31.140625" customWidth="1"/>
    <col min="772" max="772" width="19.85546875" customWidth="1"/>
    <col min="773" max="773" width="17.42578125" customWidth="1"/>
    <col min="774" max="774" width="24.5703125" customWidth="1"/>
    <col min="775" max="775" width="29.85546875" customWidth="1"/>
    <col min="776" max="776" width="18.85546875" customWidth="1"/>
    <col min="777" max="777" width="26.7109375" customWidth="1"/>
    <col min="778" max="778" width="24" customWidth="1"/>
    <col min="779" max="779" width="22.85546875" customWidth="1"/>
    <col min="780" max="780" width="22" customWidth="1"/>
    <col min="781" max="781" width="25.42578125" customWidth="1"/>
    <col min="783" max="783" width="13.7109375" bestFit="1" customWidth="1"/>
    <col min="1025" max="1025" width="3.7109375" customWidth="1"/>
    <col min="1026" max="1026" width="46.85546875" customWidth="1"/>
    <col min="1027" max="1027" width="31.140625" customWidth="1"/>
    <col min="1028" max="1028" width="19.85546875" customWidth="1"/>
    <col min="1029" max="1029" width="17.42578125" customWidth="1"/>
    <col min="1030" max="1030" width="24.5703125" customWidth="1"/>
    <col min="1031" max="1031" width="29.85546875" customWidth="1"/>
    <col min="1032" max="1032" width="18.85546875" customWidth="1"/>
    <col min="1033" max="1033" width="26.7109375" customWidth="1"/>
    <col min="1034" max="1034" width="24" customWidth="1"/>
    <col min="1035" max="1035" width="22.85546875" customWidth="1"/>
    <col min="1036" max="1036" width="22" customWidth="1"/>
    <col min="1037" max="1037" width="25.42578125" customWidth="1"/>
    <col min="1039" max="1039" width="13.7109375" bestFit="1" customWidth="1"/>
    <col min="1281" max="1281" width="3.7109375" customWidth="1"/>
    <col min="1282" max="1282" width="46.85546875" customWidth="1"/>
    <col min="1283" max="1283" width="31.140625" customWidth="1"/>
    <col min="1284" max="1284" width="19.85546875" customWidth="1"/>
    <col min="1285" max="1285" width="17.42578125" customWidth="1"/>
    <col min="1286" max="1286" width="24.5703125" customWidth="1"/>
    <col min="1287" max="1287" width="29.85546875" customWidth="1"/>
    <col min="1288" max="1288" width="18.85546875" customWidth="1"/>
    <col min="1289" max="1289" width="26.7109375" customWidth="1"/>
    <col min="1290" max="1290" width="24" customWidth="1"/>
    <col min="1291" max="1291" width="22.85546875" customWidth="1"/>
    <col min="1292" max="1292" width="22" customWidth="1"/>
    <col min="1293" max="1293" width="25.42578125" customWidth="1"/>
    <col min="1295" max="1295" width="13.7109375" bestFit="1" customWidth="1"/>
    <col min="1537" max="1537" width="3.7109375" customWidth="1"/>
    <col min="1538" max="1538" width="46.85546875" customWidth="1"/>
    <col min="1539" max="1539" width="31.140625" customWidth="1"/>
    <col min="1540" max="1540" width="19.85546875" customWidth="1"/>
    <col min="1541" max="1541" width="17.42578125" customWidth="1"/>
    <col min="1542" max="1542" width="24.5703125" customWidth="1"/>
    <col min="1543" max="1543" width="29.85546875" customWidth="1"/>
    <col min="1544" max="1544" width="18.85546875" customWidth="1"/>
    <col min="1545" max="1545" width="26.7109375" customWidth="1"/>
    <col min="1546" max="1546" width="24" customWidth="1"/>
    <col min="1547" max="1547" width="22.85546875" customWidth="1"/>
    <col min="1548" max="1548" width="22" customWidth="1"/>
    <col min="1549" max="1549" width="25.42578125" customWidth="1"/>
    <col min="1551" max="1551" width="13.7109375" bestFit="1" customWidth="1"/>
    <col min="1793" max="1793" width="3.7109375" customWidth="1"/>
    <col min="1794" max="1794" width="46.85546875" customWidth="1"/>
    <col min="1795" max="1795" width="31.140625" customWidth="1"/>
    <col min="1796" max="1796" width="19.85546875" customWidth="1"/>
    <col min="1797" max="1797" width="17.42578125" customWidth="1"/>
    <col min="1798" max="1798" width="24.5703125" customWidth="1"/>
    <col min="1799" max="1799" width="29.85546875" customWidth="1"/>
    <col min="1800" max="1800" width="18.85546875" customWidth="1"/>
    <col min="1801" max="1801" width="26.7109375" customWidth="1"/>
    <col min="1802" max="1802" width="24" customWidth="1"/>
    <col min="1803" max="1803" width="22.85546875" customWidth="1"/>
    <col min="1804" max="1804" width="22" customWidth="1"/>
    <col min="1805" max="1805" width="25.42578125" customWidth="1"/>
    <col min="1807" max="1807" width="13.7109375" bestFit="1" customWidth="1"/>
    <col min="2049" max="2049" width="3.7109375" customWidth="1"/>
    <col min="2050" max="2050" width="46.85546875" customWidth="1"/>
    <col min="2051" max="2051" width="31.140625" customWidth="1"/>
    <col min="2052" max="2052" width="19.85546875" customWidth="1"/>
    <col min="2053" max="2053" width="17.42578125" customWidth="1"/>
    <col min="2054" max="2054" width="24.5703125" customWidth="1"/>
    <col min="2055" max="2055" width="29.85546875" customWidth="1"/>
    <col min="2056" max="2056" width="18.85546875" customWidth="1"/>
    <col min="2057" max="2057" width="26.7109375" customWidth="1"/>
    <col min="2058" max="2058" width="24" customWidth="1"/>
    <col min="2059" max="2059" width="22.85546875" customWidth="1"/>
    <col min="2060" max="2060" width="22" customWidth="1"/>
    <col min="2061" max="2061" width="25.42578125" customWidth="1"/>
    <col min="2063" max="2063" width="13.7109375" bestFit="1" customWidth="1"/>
    <col min="2305" max="2305" width="3.7109375" customWidth="1"/>
    <col min="2306" max="2306" width="46.85546875" customWidth="1"/>
    <col min="2307" max="2307" width="31.140625" customWidth="1"/>
    <col min="2308" max="2308" width="19.85546875" customWidth="1"/>
    <col min="2309" max="2309" width="17.42578125" customWidth="1"/>
    <col min="2310" max="2310" width="24.5703125" customWidth="1"/>
    <col min="2311" max="2311" width="29.85546875" customWidth="1"/>
    <col min="2312" max="2312" width="18.85546875" customWidth="1"/>
    <col min="2313" max="2313" width="26.7109375" customWidth="1"/>
    <col min="2314" max="2314" width="24" customWidth="1"/>
    <col min="2315" max="2315" width="22.85546875" customWidth="1"/>
    <col min="2316" max="2316" width="22" customWidth="1"/>
    <col min="2317" max="2317" width="25.42578125" customWidth="1"/>
    <col min="2319" max="2319" width="13.7109375" bestFit="1" customWidth="1"/>
    <col min="2561" max="2561" width="3.7109375" customWidth="1"/>
    <col min="2562" max="2562" width="46.85546875" customWidth="1"/>
    <col min="2563" max="2563" width="31.140625" customWidth="1"/>
    <col min="2564" max="2564" width="19.85546875" customWidth="1"/>
    <col min="2565" max="2565" width="17.42578125" customWidth="1"/>
    <col min="2566" max="2566" width="24.5703125" customWidth="1"/>
    <col min="2567" max="2567" width="29.85546875" customWidth="1"/>
    <col min="2568" max="2568" width="18.85546875" customWidth="1"/>
    <col min="2569" max="2569" width="26.7109375" customWidth="1"/>
    <col min="2570" max="2570" width="24" customWidth="1"/>
    <col min="2571" max="2571" width="22.85546875" customWidth="1"/>
    <col min="2572" max="2572" width="22" customWidth="1"/>
    <col min="2573" max="2573" width="25.42578125" customWidth="1"/>
    <col min="2575" max="2575" width="13.7109375" bestFit="1" customWidth="1"/>
    <col min="2817" max="2817" width="3.7109375" customWidth="1"/>
    <col min="2818" max="2818" width="46.85546875" customWidth="1"/>
    <col min="2819" max="2819" width="31.140625" customWidth="1"/>
    <col min="2820" max="2820" width="19.85546875" customWidth="1"/>
    <col min="2821" max="2821" width="17.42578125" customWidth="1"/>
    <col min="2822" max="2822" width="24.5703125" customWidth="1"/>
    <col min="2823" max="2823" width="29.85546875" customWidth="1"/>
    <col min="2824" max="2824" width="18.85546875" customWidth="1"/>
    <col min="2825" max="2825" width="26.7109375" customWidth="1"/>
    <col min="2826" max="2826" width="24" customWidth="1"/>
    <col min="2827" max="2827" width="22.85546875" customWidth="1"/>
    <col min="2828" max="2828" width="22" customWidth="1"/>
    <col min="2829" max="2829" width="25.42578125" customWidth="1"/>
    <col min="2831" max="2831" width="13.7109375" bestFit="1" customWidth="1"/>
    <col min="3073" max="3073" width="3.7109375" customWidth="1"/>
    <col min="3074" max="3074" width="46.85546875" customWidth="1"/>
    <col min="3075" max="3075" width="31.140625" customWidth="1"/>
    <col min="3076" max="3076" width="19.85546875" customWidth="1"/>
    <col min="3077" max="3077" width="17.42578125" customWidth="1"/>
    <col min="3078" max="3078" width="24.5703125" customWidth="1"/>
    <col min="3079" max="3079" width="29.85546875" customWidth="1"/>
    <col min="3080" max="3080" width="18.85546875" customWidth="1"/>
    <col min="3081" max="3081" width="26.7109375" customWidth="1"/>
    <col min="3082" max="3082" width="24" customWidth="1"/>
    <col min="3083" max="3083" width="22.85546875" customWidth="1"/>
    <col min="3084" max="3084" width="22" customWidth="1"/>
    <col min="3085" max="3085" width="25.42578125" customWidth="1"/>
    <col min="3087" max="3087" width="13.7109375" bestFit="1" customWidth="1"/>
    <col min="3329" max="3329" width="3.7109375" customWidth="1"/>
    <col min="3330" max="3330" width="46.85546875" customWidth="1"/>
    <col min="3331" max="3331" width="31.140625" customWidth="1"/>
    <col min="3332" max="3332" width="19.85546875" customWidth="1"/>
    <col min="3333" max="3333" width="17.42578125" customWidth="1"/>
    <col min="3334" max="3334" width="24.5703125" customWidth="1"/>
    <col min="3335" max="3335" width="29.85546875" customWidth="1"/>
    <col min="3336" max="3336" width="18.85546875" customWidth="1"/>
    <col min="3337" max="3337" width="26.7109375" customWidth="1"/>
    <col min="3338" max="3338" width="24" customWidth="1"/>
    <col min="3339" max="3339" width="22.85546875" customWidth="1"/>
    <col min="3340" max="3340" width="22" customWidth="1"/>
    <col min="3341" max="3341" width="25.42578125" customWidth="1"/>
    <col min="3343" max="3343" width="13.7109375" bestFit="1" customWidth="1"/>
    <col min="3585" max="3585" width="3.7109375" customWidth="1"/>
    <col min="3586" max="3586" width="46.85546875" customWidth="1"/>
    <col min="3587" max="3587" width="31.140625" customWidth="1"/>
    <col min="3588" max="3588" width="19.85546875" customWidth="1"/>
    <col min="3589" max="3589" width="17.42578125" customWidth="1"/>
    <col min="3590" max="3590" width="24.5703125" customWidth="1"/>
    <col min="3591" max="3591" width="29.85546875" customWidth="1"/>
    <col min="3592" max="3592" width="18.85546875" customWidth="1"/>
    <col min="3593" max="3593" width="26.7109375" customWidth="1"/>
    <col min="3594" max="3594" width="24" customWidth="1"/>
    <col min="3595" max="3595" width="22.85546875" customWidth="1"/>
    <col min="3596" max="3596" width="22" customWidth="1"/>
    <col min="3597" max="3597" width="25.42578125" customWidth="1"/>
    <col min="3599" max="3599" width="13.7109375" bestFit="1" customWidth="1"/>
    <col min="3841" max="3841" width="3.7109375" customWidth="1"/>
    <col min="3842" max="3842" width="46.85546875" customWidth="1"/>
    <col min="3843" max="3843" width="31.140625" customWidth="1"/>
    <col min="3844" max="3844" width="19.85546875" customWidth="1"/>
    <col min="3845" max="3845" width="17.42578125" customWidth="1"/>
    <col min="3846" max="3846" width="24.5703125" customWidth="1"/>
    <col min="3847" max="3847" width="29.85546875" customWidth="1"/>
    <col min="3848" max="3848" width="18.85546875" customWidth="1"/>
    <col min="3849" max="3849" width="26.7109375" customWidth="1"/>
    <col min="3850" max="3850" width="24" customWidth="1"/>
    <col min="3851" max="3851" width="22.85546875" customWidth="1"/>
    <col min="3852" max="3852" width="22" customWidth="1"/>
    <col min="3853" max="3853" width="25.42578125" customWidth="1"/>
    <col min="3855" max="3855" width="13.7109375" bestFit="1" customWidth="1"/>
    <col min="4097" max="4097" width="3.7109375" customWidth="1"/>
    <col min="4098" max="4098" width="46.85546875" customWidth="1"/>
    <col min="4099" max="4099" width="31.140625" customWidth="1"/>
    <col min="4100" max="4100" width="19.85546875" customWidth="1"/>
    <col min="4101" max="4101" width="17.42578125" customWidth="1"/>
    <col min="4102" max="4102" width="24.5703125" customWidth="1"/>
    <col min="4103" max="4103" width="29.85546875" customWidth="1"/>
    <col min="4104" max="4104" width="18.85546875" customWidth="1"/>
    <col min="4105" max="4105" width="26.7109375" customWidth="1"/>
    <col min="4106" max="4106" width="24" customWidth="1"/>
    <col min="4107" max="4107" width="22.85546875" customWidth="1"/>
    <col min="4108" max="4108" width="22" customWidth="1"/>
    <col min="4109" max="4109" width="25.42578125" customWidth="1"/>
    <col min="4111" max="4111" width="13.7109375" bestFit="1" customWidth="1"/>
    <col min="4353" max="4353" width="3.7109375" customWidth="1"/>
    <col min="4354" max="4354" width="46.85546875" customWidth="1"/>
    <col min="4355" max="4355" width="31.140625" customWidth="1"/>
    <col min="4356" max="4356" width="19.85546875" customWidth="1"/>
    <col min="4357" max="4357" width="17.42578125" customWidth="1"/>
    <col min="4358" max="4358" width="24.5703125" customWidth="1"/>
    <col min="4359" max="4359" width="29.85546875" customWidth="1"/>
    <col min="4360" max="4360" width="18.85546875" customWidth="1"/>
    <col min="4361" max="4361" width="26.7109375" customWidth="1"/>
    <col min="4362" max="4362" width="24" customWidth="1"/>
    <col min="4363" max="4363" width="22.85546875" customWidth="1"/>
    <col min="4364" max="4364" width="22" customWidth="1"/>
    <col min="4365" max="4365" width="25.42578125" customWidth="1"/>
    <col min="4367" max="4367" width="13.7109375" bestFit="1" customWidth="1"/>
    <col min="4609" max="4609" width="3.7109375" customWidth="1"/>
    <col min="4610" max="4610" width="46.85546875" customWidth="1"/>
    <col min="4611" max="4611" width="31.140625" customWidth="1"/>
    <col min="4612" max="4612" width="19.85546875" customWidth="1"/>
    <col min="4613" max="4613" width="17.42578125" customWidth="1"/>
    <col min="4614" max="4614" width="24.5703125" customWidth="1"/>
    <col min="4615" max="4615" width="29.85546875" customWidth="1"/>
    <col min="4616" max="4616" width="18.85546875" customWidth="1"/>
    <col min="4617" max="4617" width="26.7109375" customWidth="1"/>
    <col min="4618" max="4618" width="24" customWidth="1"/>
    <col min="4619" max="4619" width="22.85546875" customWidth="1"/>
    <col min="4620" max="4620" width="22" customWidth="1"/>
    <col min="4621" max="4621" width="25.42578125" customWidth="1"/>
    <col min="4623" max="4623" width="13.7109375" bestFit="1" customWidth="1"/>
    <col min="4865" max="4865" width="3.7109375" customWidth="1"/>
    <col min="4866" max="4866" width="46.85546875" customWidth="1"/>
    <col min="4867" max="4867" width="31.140625" customWidth="1"/>
    <col min="4868" max="4868" width="19.85546875" customWidth="1"/>
    <col min="4869" max="4869" width="17.42578125" customWidth="1"/>
    <col min="4870" max="4870" width="24.5703125" customWidth="1"/>
    <col min="4871" max="4871" width="29.85546875" customWidth="1"/>
    <col min="4872" max="4872" width="18.85546875" customWidth="1"/>
    <col min="4873" max="4873" width="26.7109375" customWidth="1"/>
    <col min="4874" max="4874" width="24" customWidth="1"/>
    <col min="4875" max="4875" width="22.85546875" customWidth="1"/>
    <col min="4876" max="4876" width="22" customWidth="1"/>
    <col min="4877" max="4877" width="25.42578125" customWidth="1"/>
    <col min="4879" max="4879" width="13.7109375" bestFit="1" customWidth="1"/>
    <col min="5121" max="5121" width="3.7109375" customWidth="1"/>
    <col min="5122" max="5122" width="46.85546875" customWidth="1"/>
    <col min="5123" max="5123" width="31.140625" customWidth="1"/>
    <col min="5124" max="5124" width="19.85546875" customWidth="1"/>
    <col min="5125" max="5125" width="17.42578125" customWidth="1"/>
    <col min="5126" max="5126" width="24.5703125" customWidth="1"/>
    <col min="5127" max="5127" width="29.85546875" customWidth="1"/>
    <col min="5128" max="5128" width="18.85546875" customWidth="1"/>
    <col min="5129" max="5129" width="26.7109375" customWidth="1"/>
    <col min="5130" max="5130" width="24" customWidth="1"/>
    <col min="5131" max="5131" width="22.85546875" customWidth="1"/>
    <col min="5132" max="5132" width="22" customWidth="1"/>
    <col min="5133" max="5133" width="25.42578125" customWidth="1"/>
    <col min="5135" max="5135" width="13.7109375" bestFit="1" customWidth="1"/>
    <col min="5377" max="5377" width="3.7109375" customWidth="1"/>
    <col min="5378" max="5378" width="46.85546875" customWidth="1"/>
    <col min="5379" max="5379" width="31.140625" customWidth="1"/>
    <col min="5380" max="5380" width="19.85546875" customWidth="1"/>
    <col min="5381" max="5381" width="17.42578125" customWidth="1"/>
    <col min="5382" max="5382" width="24.5703125" customWidth="1"/>
    <col min="5383" max="5383" width="29.85546875" customWidth="1"/>
    <col min="5384" max="5384" width="18.85546875" customWidth="1"/>
    <col min="5385" max="5385" width="26.7109375" customWidth="1"/>
    <col min="5386" max="5386" width="24" customWidth="1"/>
    <col min="5387" max="5387" width="22.85546875" customWidth="1"/>
    <col min="5388" max="5388" width="22" customWidth="1"/>
    <col min="5389" max="5389" width="25.42578125" customWidth="1"/>
    <col min="5391" max="5391" width="13.7109375" bestFit="1" customWidth="1"/>
    <col min="5633" max="5633" width="3.7109375" customWidth="1"/>
    <col min="5634" max="5634" width="46.85546875" customWidth="1"/>
    <col min="5635" max="5635" width="31.140625" customWidth="1"/>
    <col min="5636" max="5636" width="19.85546875" customWidth="1"/>
    <col min="5637" max="5637" width="17.42578125" customWidth="1"/>
    <col min="5638" max="5638" width="24.5703125" customWidth="1"/>
    <col min="5639" max="5639" width="29.85546875" customWidth="1"/>
    <col min="5640" max="5640" width="18.85546875" customWidth="1"/>
    <col min="5641" max="5641" width="26.7109375" customWidth="1"/>
    <col min="5642" max="5642" width="24" customWidth="1"/>
    <col min="5643" max="5643" width="22.85546875" customWidth="1"/>
    <col min="5644" max="5644" width="22" customWidth="1"/>
    <col min="5645" max="5645" width="25.42578125" customWidth="1"/>
    <col min="5647" max="5647" width="13.7109375" bestFit="1" customWidth="1"/>
    <col min="5889" max="5889" width="3.7109375" customWidth="1"/>
    <col min="5890" max="5890" width="46.85546875" customWidth="1"/>
    <col min="5891" max="5891" width="31.140625" customWidth="1"/>
    <col min="5892" max="5892" width="19.85546875" customWidth="1"/>
    <col min="5893" max="5893" width="17.42578125" customWidth="1"/>
    <col min="5894" max="5894" width="24.5703125" customWidth="1"/>
    <col min="5895" max="5895" width="29.85546875" customWidth="1"/>
    <col min="5896" max="5896" width="18.85546875" customWidth="1"/>
    <col min="5897" max="5897" width="26.7109375" customWidth="1"/>
    <col min="5898" max="5898" width="24" customWidth="1"/>
    <col min="5899" max="5899" width="22.85546875" customWidth="1"/>
    <col min="5900" max="5900" width="22" customWidth="1"/>
    <col min="5901" max="5901" width="25.42578125" customWidth="1"/>
    <col min="5903" max="5903" width="13.7109375" bestFit="1" customWidth="1"/>
    <col min="6145" max="6145" width="3.7109375" customWidth="1"/>
    <col min="6146" max="6146" width="46.85546875" customWidth="1"/>
    <col min="6147" max="6147" width="31.140625" customWidth="1"/>
    <col min="6148" max="6148" width="19.85546875" customWidth="1"/>
    <col min="6149" max="6149" width="17.42578125" customWidth="1"/>
    <col min="6150" max="6150" width="24.5703125" customWidth="1"/>
    <col min="6151" max="6151" width="29.85546875" customWidth="1"/>
    <col min="6152" max="6152" width="18.85546875" customWidth="1"/>
    <col min="6153" max="6153" width="26.7109375" customWidth="1"/>
    <col min="6154" max="6154" width="24" customWidth="1"/>
    <col min="6155" max="6155" width="22.85546875" customWidth="1"/>
    <col min="6156" max="6156" width="22" customWidth="1"/>
    <col min="6157" max="6157" width="25.42578125" customWidth="1"/>
    <col min="6159" max="6159" width="13.7109375" bestFit="1" customWidth="1"/>
    <col min="6401" max="6401" width="3.7109375" customWidth="1"/>
    <col min="6402" max="6402" width="46.85546875" customWidth="1"/>
    <col min="6403" max="6403" width="31.140625" customWidth="1"/>
    <col min="6404" max="6404" width="19.85546875" customWidth="1"/>
    <col min="6405" max="6405" width="17.42578125" customWidth="1"/>
    <col min="6406" max="6406" width="24.5703125" customWidth="1"/>
    <col min="6407" max="6407" width="29.85546875" customWidth="1"/>
    <col min="6408" max="6408" width="18.85546875" customWidth="1"/>
    <col min="6409" max="6409" width="26.7109375" customWidth="1"/>
    <col min="6410" max="6410" width="24" customWidth="1"/>
    <col min="6411" max="6411" width="22.85546875" customWidth="1"/>
    <col min="6412" max="6412" width="22" customWidth="1"/>
    <col min="6413" max="6413" width="25.42578125" customWidth="1"/>
    <col min="6415" max="6415" width="13.7109375" bestFit="1" customWidth="1"/>
    <col min="6657" max="6657" width="3.7109375" customWidth="1"/>
    <col min="6658" max="6658" width="46.85546875" customWidth="1"/>
    <col min="6659" max="6659" width="31.140625" customWidth="1"/>
    <col min="6660" max="6660" width="19.85546875" customWidth="1"/>
    <col min="6661" max="6661" width="17.42578125" customWidth="1"/>
    <col min="6662" max="6662" width="24.5703125" customWidth="1"/>
    <col min="6663" max="6663" width="29.85546875" customWidth="1"/>
    <col min="6664" max="6664" width="18.85546875" customWidth="1"/>
    <col min="6665" max="6665" width="26.7109375" customWidth="1"/>
    <col min="6666" max="6666" width="24" customWidth="1"/>
    <col min="6667" max="6667" width="22.85546875" customWidth="1"/>
    <col min="6668" max="6668" width="22" customWidth="1"/>
    <col min="6669" max="6669" width="25.42578125" customWidth="1"/>
    <col min="6671" max="6671" width="13.7109375" bestFit="1" customWidth="1"/>
    <col min="6913" max="6913" width="3.7109375" customWidth="1"/>
    <col min="6914" max="6914" width="46.85546875" customWidth="1"/>
    <col min="6915" max="6915" width="31.140625" customWidth="1"/>
    <col min="6916" max="6916" width="19.85546875" customWidth="1"/>
    <col min="6917" max="6917" width="17.42578125" customWidth="1"/>
    <col min="6918" max="6918" width="24.5703125" customWidth="1"/>
    <col min="6919" max="6919" width="29.85546875" customWidth="1"/>
    <col min="6920" max="6920" width="18.85546875" customWidth="1"/>
    <col min="6921" max="6921" width="26.7109375" customWidth="1"/>
    <col min="6922" max="6922" width="24" customWidth="1"/>
    <col min="6923" max="6923" width="22.85546875" customWidth="1"/>
    <col min="6924" max="6924" width="22" customWidth="1"/>
    <col min="6925" max="6925" width="25.42578125" customWidth="1"/>
    <col min="6927" max="6927" width="13.7109375" bestFit="1" customWidth="1"/>
    <col min="7169" max="7169" width="3.7109375" customWidth="1"/>
    <col min="7170" max="7170" width="46.85546875" customWidth="1"/>
    <col min="7171" max="7171" width="31.140625" customWidth="1"/>
    <col min="7172" max="7172" width="19.85546875" customWidth="1"/>
    <col min="7173" max="7173" width="17.42578125" customWidth="1"/>
    <col min="7174" max="7174" width="24.5703125" customWidth="1"/>
    <col min="7175" max="7175" width="29.85546875" customWidth="1"/>
    <col min="7176" max="7176" width="18.85546875" customWidth="1"/>
    <col min="7177" max="7177" width="26.7109375" customWidth="1"/>
    <col min="7178" max="7178" width="24" customWidth="1"/>
    <col min="7179" max="7179" width="22.85546875" customWidth="1"/>
    <col min="7180" max="7180" width="22" customWidth="1"/>
    <col min="7181" max="7181" width="25.42578125" customWidth="1"/>
    <col min="7183" max="7183" width="13.7109375" bestFit="1" customWidth="1"/>
    <col min="7425" max="7425" width="3.7109375" customWidth="1"/>
    <col min="7426" max="7426" width="46.85546875" customWidth="1"/>
    <col min="7427" max="7427" width="31.140625" customWidth="1"/>
    <col min="7428" max="7428" width="19.85546875" customWidth="1"/>
    <col min="7429" max="7429" width="17.42578125" customWidth="1"/>
    <col min="7430" max="7430" width="24.5703125" customWidth="1"/>
    <col min="7431" max="7431" width="29.85546875" customWidth="1"/>
    <col min="7432" max="7432" width="18.85546875" customWidth="1"/>
    <col min="7433" max="7433" width="26.7109375" customWidth="1"/>
    <col min="7434" max="7434" width="24" customWidth="1"/>
    <col min="7435" max="7435" width="22.85546875" customWidth="1"/>
    <col min="7436" max="7436" width="22" customWidth="1"/>
    <col min="7437" max="7437" width="25.42578125" customWidth="1"/>
    <col min="7439" max="7439" width="13.7109375" bestFit="1" customWidth="1"/>
    <col min="7681" max="7681" width="3.7109375" customWidth="1"/>
    <col min="7682" max="7682" width="46.85546875" customWidth="1"/>
    <col min="7683" max="7683" width="31.140625" customWidth="1"/>
    <col min="7684" max="7684" width="19.85546875" customWidth="1"/>
    <col min="7685" max="7685" width="17.42578125" customWidth="1"/>
    <col min="7686" max="7686" width="24.5703125" customWidth="1"/>
    <col min="7687" max="7687" width="29.85546875" customWidth="1"/>
    <col min="7688" max="7688" width="18.85546875" customWidth="1"/>
    <col min="7689" max="7689" width="26.7109375" customWidth="1"/>
    <col min="7690" max="7690" width="24" customWidth="1"/>
    <col min="7691" max="7691" width="22.85546875" customWidth="1"/>
    <col min="7692" max="7692" width="22" customWidth="1"/>
    <col min="7693" max="7693" width="25.42578125" customWidth="1"/>
    <col min="7695" max="7695" width="13.7109375" bestFit="1" customWidth="1"/>
    <col min="7937" max="7937" width="3.7109375" customWidth="1"/>
    <col min="7938" max="7938" width="46.85546875" customWidth="1"/>
    <col min="7939" max="7939" width="31.140625" customWidth="1"/>
    <col min="7940" max="7940" width="19.85546875" customWidth="1"/>
    <col min="7941" max="7941" width="17.42578125" customWidth="1"/>
    <col min="7942" max="7942" width="24.5703125" customWidth="1"/>
    <col min="7943" max="7943" width="29.85546875" customWidth="1"/>
    <col min="7944" max="7944" width="18.85546875" customWidth="1"/>
    <col min="7945" max="7945" width="26.7109375" customWidth="1"/>
    <col min="7946" max="7946" width="24" customWidth="1"/>
    <col min="7947" max="7947" width="22.85546875" customWidth="1"/>
    <col min="7948" max="7948" width="22" customWidth="1"/>
    <col min="7949" max="7949" width="25.42578125" customWidth="1"/>
    <col min="7951" max="7951" width="13.7109375" bestFit="1" customWidth="1"/>
    <col min="8193" max="8193" width="3.7109375" customWidth="1"/>
    <col min="8194" max="8194" width="46.85546875" customWidth="1"/>
    <col min="8195" max="8195" width="31.140625" customWidth="1"/>
    <col min="8196" max="8196" width="19.85546875" customWidth="1"/>
    <col min="8197" max="8197" width="17.42578125" customWidth="1"/>
    <col min="8198" max="8198" width="24.5703125" customWidth="1"/>
    <col min="8199" max="8199" width="29.85546875" customWidth="1"/>
    <col min="8200" max="8200" width="18.85546875" customWidth="1"/>
    <col min="8201" max="8201" width="26.7109375" customWidth="1"/>
    <col min="8202" max="8202" width="24" customWidth="1"/>
    <col min="8203" max="8203" width="22.85546875" customWidth="1"/>
    <col min="8204" max="8204" width="22" customWidth="1"/>
    <col min="8205" max="8205" width="25.42578125" customWidth="1"/>
    <col min="8207" max="8207" width="13.7109375" bestFit="1" customWidth="1"/>
    <col min="8449" max="8449" width="3.7109375" customWidth="1"/>
    <col min="8450" max="8450" width="46.85546875" customWidth="1"/>
    <col min="8451" max="8451" width="31.140625" customWidth="1"/>
    <col min="8452" max="8452" width="19.85546875" customWidth="1"/>
    <col min="8453" max="8453" width="17.42578125" customWidth="1"/>
    <col min="8454" max="8454" width="24.5703125" customWidth="1"/>
    <col min="8455" max="8455" width="29.85546875" customWidth="1"/>
    <col min="8456" max="8456" width="18.85546875" customWidth="1"/>
    <col min="8457" max="8457" width="26.7109375" customWidth="1"/>
    <col min="8458" max="8458" width="24" customWidth="1"/>
    <col min="8459" max="8459" width="22.85546875" customWidth="1"/>
    <col min="8460" max="8460" width="22" customWidth="1"/>
    <col min="8461" max="8461" width="25.42578125" customWidth="1"/>
    <col min="8463" max="8463" width="13.7109375" bestFit="1" customWidth="1"/>
    <col min="8705" max="8705" width="3.7109375" customWidth="1"/>
    <col min="8706" max="8706" width="46.85546875" customWidth="1"/>
    <col min="8707" max="8707" width="31.140625" customWidth="1"/>
    <col min="8708" max="8708" width="19.85546875" customWidth="1"/>
    <col min="8709" max="8709" width="17.42578125" customWidth="1"/>
    <col min="8710" max="8710" width="24.5703125" customWidth="1"/>
    <col min="8711" max="8711" width="29.85546875" customWidth="1"/>
    <col min="8712" max="8712" width="18.85546875" customWidth="1"/>
    <col min="8713" max="8713" width="26.7109375" customWidth="1"/>
    <col min="8714" max="8714" width="24" customWidth="1"/>
    <col min="8715" max="8715" width="22.85546875" customWidth="1"/>
    <col min="8716" max="8716" width="22" customWidth="1"/>
    <col min="8717" max="8717" width="25.42578125" customWidth="1"/>
    <col min="8719" max="8719" width="13.7109375" bestFit="1" customWidth="1"/>
    <col min="8961" max="8961" width="3.7109375" customWidth="1"/>
    <col min="8962" max="8962" width="46.85546875" customWidth="1"/>
    <col min="8963" max="8963" width="31.140625" customWidth="1"/>
    <col min="8964" max="8964" width="19.85546875" customWidth="1"/>
    <col min="8965" max="8965" width="17.42578125" customWidth="1"/>
    <col min="8966" max="8966" width="24.5703125" customWidth="1"/>
    <col min="8967" max="8967" width="29.85546875" customWidth="1"/>
    <col min="8968" max="8968" width="18.85546875" customWidth="1"/>
    <col min="8969" max="8969" width="26.7109375" customWidth="1"/>
    <col min="8970" max="8970" width="24" customWidth="1"/>
    <col min="8971" max="8971" width="22.85546875" customWidth="1"/>
    <col min="8972" max="8972" width="22" customWidth="1"/>
    <col min="8973" max="8973" width="25.42578125" customWidth="1"/>
    <col min="8975" max="8975" width="13.7109375" bestFit="1" customWidth="1"/>
    <col min="9217" max="9217" width="3.7109375" customWidth="1"/>
    <col min="9218" max="9218" width="46.85546875" customWidth="1"/>
    <col min="9219" max="9219" width="31.140625" customWidth="1"/>
    <col min="9220" max="9220" width="19.85546875" customWidth="1"/>
    <col min="9221" max="9221" width="17.42578125" customWidth="1"/>
    <col min="9222" max="9222" width="24.5703125" customWidth="1"/>
    <col min="9223" max="9223" width="29.85546875" customWidth="1"/>
    <col min="9224" max="9224" width="18.85546875" customWidth="1"/>
    <col min="9225" max="9225" width="26.7109375" customWidth="1"/>
    <col min="9226" max="9226" width="24" customWidth="1"/>
    <col min="9227" max="9227" width="22.85546875" customWidth="1"/>
    <col min="9228" max="9228" width="22" customWidth="1"/>
    <col min="9229" max="9229" width="25.42578125" customWidth="1"/>
    <col min="9231" max="9231" width="13.7109375" bestFit="1" customWidth="1"/>
    <col min="9473" max="9473" width="3.7109375" customWidth="1"/>
    <col min="9474" max="9474" width="46.85546875" customWidth="1"/>
    <col min="9475" max="9475" width="31.140625" customWidth="1"/>
    <col min="9476" max="9476" width="19.85546875" customWidth="1"/>
    <col min="9477" max="9477" width="17.42578125" customWidth="1"/>
    <col min="9478" max="9478" width="24.5703125" customWidth="1"/>
    <col min="9479" max="9479" width="29.85546875" customWidth="1"/>
    <col min="9480" max="9480" width="18.85546875" customWidth="1"/>
    <col min="9481" max="9481" width="26.7109375" customWidth="1"/>
    <col min="9482" max="9482" width="24" customWidth="1"/>
    <col min="9483" max="9483" width="22.85546875" customWidth="1"/>
    <col min="9484" max="9484" width="22" customWidth="1"/>
    <col min="9485" max="9485" width="25.42578125" customWidth="1"/>
    <col min="9487" max="9487" width="13.7109375" bestFit="1" customWidth="1"/>
    <col min="9729" max="9729" width="3.7109375" customWidth="1"/>
    <col min="9730" max="9730" width="46.85546875" customWidth="1"/>
    <col min="9731" max="9731" width="31.140625" customWidth="1"/>
    <col min="9732" max="9732" width="19.85546875" customWidth="1"/>
    <col min="9733" max="9733" width="17.42578125" customWidth="1"/>
    <col min="9734" max="9734" width="24.5703125" customWidth="1"/>
    <col min="9735" max="9735" width="29.85546875" customWidth="1"/>
    <col min="9736" max="9736" width="18.85546875" customWidth="1"/>
    <col min="9737" max="9737" width="26.7109375" customWidth="1"/>
    <col min="9738" max="9738" width="24" customWidth="1"/>
    <col min="9739" max="9739" width="22.85546875" customWidth="1"/>
    <col min="9740" max="9740" width="22" customWidth="1"/>
    <col min="9741" max="9741" width="25.42578125" customWidth="1"/>
    <col min="9743" max="9743" width="13.7109375" bestFit="1" customWidth="1"/>
    <col min="9985" max="9985" width="3.7109375" customWidth="1"/>
    <col min="9986" max="9986" width="46.85546875" customWidth="1"/>
    <col min="9987" max="9987" width="31.140625" customWidth="1"/>
    <col min="9988" max="9988" width="19.85546875" customWidth="1"/>
    <col min="9989" max="9989" width="17.42578125" customWidth="1"/>
    <col min="9990" max="9990" width="24.5703125" customWidth="1"/>
    <col min="9991" max="9991" width="29.85546875" customWidth="1"/>
    <col min="9992" max="9992" width="18.85546875" customWidth="1"/>
    <col min="9993" max="9993" width="26.7109375" customWidth="1"/>
    <col min="9994" max="9994" width="24" customWidth="1"/>
    <col min="9995" max="9995" width="22.85546875" customWidth="1"/>
    <col min="9996" max="9996" width="22" customWidth="1"/>
    <col min="9997" max="9997" width="25.42578125" customWidth="1"/>
    <col min="9999" max="9999" width="13.7109375" bestFit="1" customWidth="1"/>
    <col min="10241" max="10241" width="3.7109375" customWidth="1"/>
    <col min="10242" max="10242" width="46.85546875" customWidth="1"/>
    <col min="10243" max="10243" width="31.140625" customWidth="1"/>
    <col min="10244" max="10244" width="19.85546875" customWidth="1"/>
    <col min="10245" max="10245" width="17.42578125" customWidth="1"/>
    <col min="10246" max="10246" width="24.5703125" customWidth="1"/>
    <col min="10247" max="10247" width="29.85546875" customWidth="1"/>
    <col min="10248" max="10248" width="18.85546875" customWidth="1"/>
    <col min="10249" max="10249" width="26.7109375" customWidth="1"/>
    <col min="10250" max="10250" width="24" customWidth="1"/>
    <col min="10251" max="10251" width="22.85546875" customWidth="1"/>
    <col min="10252" max="10252" width="22" customWidth="1"/>
    <col min="10253" max="10253" width="25.42578125" customWidth="1"/>
    <col min="10255" max="10255" width="13.7109375" bestFit="1" customWidth="1"/>
    <col min="10497" max="10497" width="3.7109375" customWidth="1"/>
    <col min="10498" max="10498" width="46.85546875" customWidth="1"/>
    <col min="10499" max="10499" width="31.140625" customWidth="1"/>
    <col min="10500" max="10500" width="19.85546875" customWidth="1"/>
    <col min="10501" max="10501" width="17.42578125" customWidth="1"/>
    <col min="10502" max="10502" width="24.5703125" customWidth="1"/>
    <col min="10503" max="10503" width="29.85546875" customWidth="1"/>
    <col min="10504" max="10504" width="18.85546875" customWidth="1"/>
    <col min="10505" max="10505" width="26.7109375" customWidth="1"/>
    <col min="10506" max="10506" width="24" customWidth="1"/>
    <col min="10507" max="10507" width="22.85546875" customWidth="1"/>
    <col min="10508" max="10508" width="22" customWidth="1"/>
    <col min="10509" max="10509" width="25.42578125" customWidth="1"/>
    <col min="10511" max="10511" width="13.7109375" bestFit="1" customWidth="1"/>
    <col min="10753" max="10753" width="3.7109375" customWidth="1"/>
    <col min="10754" max="10754" width="46.85546875" customWidth="1"/>
    <col min="10755" max="10755" width="31.140625" customWidth="1"/>
    <col min="10756" max="10756" width="19.85546875" customWidth="1"/>
    <col min="10757" max="10757" width="17.42578125" customWidth="1"/>
    <col min="10758" max="10758" width="24.5703125" customWidth="1"/>
    <col min="10759" max="10759" width="29.85546875" customWidth="1"/>
    <col min="10760" max="10760" width="18.85546875" customWidth="1"/>
    <col min="10761" max="10761" width="26.7109375" customWidth="1"/>
    <col min="10762" max="10762" width="24" customWidth="1"/>
    <col min="10763" max="10763" width="22.85546875" customWidth="1"/>
    <col min="10764" max="10764" width="22" customWidth="1"/>
    <col min="10765" max="10765" width="25.42578125" customWidth="1"/>
    <col min="10767" max="10767" width="13.7109375" bestFit="1" customWidth="1"/>
    <col min="11009" max="11009" width="3.7109375" customWidth="1"/>
    <col min="11010" max="11010" width="46.85546875" customWidth="1"/>
    <col min="11011" max="11011" width="31.140625" customWidth="1"/>
    <col min="11012" max="11012" width="19.85546875" customWidth="1"/>
    <col min="11013" max="11013" width="17.42578125" customWidth="1"/>
    <col min="11014" max="11014" width="24.5703125" customWidth="1"/>
    <col min="11015" max="11015" width="29.85546875" customWidth="1"/>
    <col min="11016" max="11016" width="18.85546875" customWidth="1"/>
    <col min="11017" max="11017" width="26.7109375" customWidth="1"/>
    <col min="11018" max="11018" width="24" customWidth="1"/>
    <col min="11019" max="11019" width="22.85546875" customWidth="1"/>
    <col min="11020" max="11020" width="22" customWidth="1"/>
    <col min="11021" max="11021" width="25.42578125" customWidth="1"/>
    <col min="11023" max="11023" width="13.7109375" bestFit="1" customWidth="1"/>
    <col min="11265" max="11265" width="3.7109375" customWidth="1"/>
    <col min="11266" max="11266" width="46.85546875" customWidth="1"/>
    <col min="11267" max="11267" width="31.140625" customWidth="1"/>
    <col min="11268" max="11268" width="19.85546875" customWidth="1"/>
    <col min="11269" max="11269" width="17.42578125" customWidth="1"/>
    <col min="11270" max="11270" width="24.5703125" customWidth="1"/>
    <col min="11271" max="11271" width="29.85546875" customWidth="1"/>
    <col min="11272" max="11272" width="18.85546875" customWidth="1"/>
    <col min="11273" max="11273" width="26.7109375" customWidth="1"/>
    <col min="11274" max="11274" width="24" customWidth="1"/>
    <col min="11275" max="11275" width="22.85546875" customWidth="1"/>
    <col min="11276" max="11276" width="22" customWidth="1"/>
    <col min="11277" max="11277" width="25.42578125" customWidth="1"/>
    <col min="11279" max="11279" width="13.7109375" bestFit="1" customWidth="1"/>
    <col min="11521" max="11521" width="3.7109375" customWidth="1"/>
    <col min="11522" max="11522" width="46.85546875" customWidth="1"/>
    <col min="11523" max="11523" width="31.140625" customWidth="1"/>
    <col min="11524" max="11524" width="19.85546875" customWidth="1"/>
    <col min="11525" max="11525" width="17.42578125" customWidth="1"/>
    <col min="11526" max="11526" width="24.5703125" customWidth="1"/>
    <col min="11527" max="11527" width="29.85546875" customWidth="1"/>
    <col min="11528" max="11528" width="18.85546875" customWidth="1"/>
    <col min="11529" max="11529" width="26.7109375" customWidth="1"/>
    <col min="11530" max="11530" width="24" customWidth="1"/>
    <col min="11531" max="11531" width="22.85546875" customWidth="1"/>
    <col min="11532" max="11532" width="22" customWidth="1"/>
    <col min="11533" max="11533" width="25.42578125" customWidth="1"/>
    <col min="11535" max="11535" width="13.7109375" bestFit="1" customWidth="1"/>
    <col min="11777" max="11777" width="3.7109375" customWidth="1"/>
    <col min="11778" max="11778" width="46.85546875" customWidth="1"/>
    <col min="11779" max="11779" width="31.140625" customWidth="1"/>
    <col min="11780" max="11780" width="19.85546875" customWidth="1"/>
    <col min="11781" max="11781" width="17.42578125" customWidth="1"/>
    <col min="11782" max="11782" width="24.5703125" customWidth="1"/>
    <col min="11783" max="11783" width="29.85546875" customWidth="1"/>
    <col min="11784" max="11784" width="18.85546875" customWidth="1"/>
    <col min="11785" max="11785" width="26.7109375" customWidth="1"/>
    <col min="11786" max="11786" width="24" customWidth="1"/>
    <col min="11787" max="11787" width="22.85546875" customWidth="1"/>
    <col min="11788" max="11788" width="22" customWidth="1"/>
    <col min="11789" max="11789" width="25.42578125" customWidth="1"/>
    <col min="11791" max="11791" width="13.7109375" bestFit="1" customWidth="1"/>
    <col min="12033" max="12033" width="3.7109375" customWidth="1"/>
    <col min="12034" max="12034" width="46.85546875" customWidth="1"/>
    <col min="12035" max="12035" width="31.140625" customWidth="1"/>
    <col min="12036" max="12036" width="19.85546875" customWidth="1"/>
    <col min="12037" max="12037" width="17.42578125" customWidth="1"/>
    <col min="12038" max="12038" width="24.5703125" customWidth="1"/>
    <col min="12039" max="12039" width="29.85546875" customWidth="1"/>
    <col min="12040" max="12040" width="18.85546875" customWidth="1"/>
    <col min="12041" max="12041" width="26.7109375" customWidth="1"/>
    <col min="12042" max="12042" width="24" customWidth="1"/>
    <col min="12043" max="12043" width="22.85546875" customWidth="1"/>
    <col min="12044" max="12044" width="22" customWidth="1"/>
    <col min="12045" max="12045" width="25.42578125" customWidth="1"/>
    <col min="12047" max="12047" width="13.7109375" bestFit="1" customWidth="1"/>
    <col min="12289" max="12289" width="3.7109375" customWidth="1"/>
    <col min="12290" max="12290" width="46.85546875" customWidth="1"/>
    <col min="12291" max="12291" width="31.140625" customWidth="1"/>
    <col min="12292" max="12292" width="19.85546875" customWidth="1"/>
    <col min="12293" max="12293" width="17.42578125" customWidth="1"/>
    <col min="12294" max="12294" width="24.5703125" customWidth="1"/>
    <col min="12295" max="12295" width="29.85546875" customWidth="1"/>
    <col min="12296" max="12296" width="18.85546875" customWidth="1"/>
    <col min="12297" max="12297" width="26.7109375" customWidth="1"/>
    <col min="12298" max="12298" width="24" customWidth="1"/>
    <col min="12299" max="12299" width="22.85546875" customWidth="1"/>
    <col min="12300" max="12300" width="22" customWidth="1"/>
    <col min="12301" max="12301" width="25.42578125" customWidth="1"/>
    <col min="12303" max="12303" width="13.7109375" bestFit="1" customWidth="1"/>
    <col min="12545" max="12545" width="3.7109375" customWidth="1"/>
    <col min="12546" max="12546" width="46.85546875" customWidth="1"/>
    <col min="12547" max="12547" width="31.140625" customWidth="1"/>
    <col min="12548" max="12548" width="19.85546875" customWidth="1"/>
    <col min="12549" max="12549" width="17.42578125" customWidth="1"/>
    <col min="12550" max="12550" width="24.5703125" customWidth="1"/>
    <col min="12551" max="12551" width="29.85546875" customWidth="1"/>
    <col min="12552" max="12552" width="18.85546875" customWidth="1"/>
    <col min="12553" max="12553" width="26.7109375" customWidth="1"/>
    <col min="12554" max="12554" width="24" customWidth="1"/>
    <col min="12555" max="12555" width="22.85546875" customWidth="1"/>
    <col min="12556" max="12556" width="22" customWidth="1"/>
    <col min="12557" max="12557" width="25.42578125" customWidth="1"/>
    <col min="12559" max="12559" width="13.7109375" bestFit="1" customWidth="1"/>
    <col min="12801" max="12801" width="3.7109375" customWidth="1"/>
    <col min="12802" max="12802" width="46.85546875" customWidth="1"/>
    <col min="12803" max="12803" width="31.140625" customWidth="1"/>
    <col min="12804" max="12804" width="19.85546875" customWidth="1"/>
    <col min="12805" max="12805" width="17.42578125" customWidth="1"/>
    <col min="12806" max="12806" width="24.5703125" customWidth="1"/>
    <col min="12807" max="12807" width="29.85546875" customWidth="1"/>
    <col min="12808" max="12808" width="18.85546875" customWidth="1"/>
    <col min="12809" max="12809" width="26.7109375" customWidth="1"/>
    <col min="12810" max="12810" width="24" customWidth="1"/>
    <col min="12811" max="12811" width="22.85546875" customWidth="1"/>
    <col min="12812" max="12812" width="22" customWidth="1"/>
    <col min="12813" max="12813" width="25.42578125" customWidth="1"/>
    <col min="12815" max="12815" width="13.7109375" bestFit="1" customWidth="1"/>
    <col min="13057" max="13057" width="3.7109375" customWidth="1"/>
    <col min="13058" max="13058" width="46.85546875" customWidth="1"/>
    <col min="13059" max="13059" width="31.140625" customWidth="1"/>
    <col min="13060" max="13060" width="19.85546875" customWidth="1"/>
    <col min="13061" max="13061" width="17.42578125" customWidth="1"/>
    <col min="13062" max="13062" width="24.5703125" customWidth="1"/>
    <col min="13063" max="13063" width="29.85546875" customWidth="1"/>
    <col min="13064" max="13064" width="18.85546875" customWidth="1"/>
    <col min="13065" max="13065" width="26.7109375" customWidth="1"/>
    <col min="13066" max="13066" width="24" customWidth="1"/>
    <col min="13067" max="13067" width="22.85546875" customWidth="1"/>
    <col min="13068" max="13068" width="22" customWidth="1"/>
    <col min="13069" max="13069" width="25.42578125" customWidth="1"/>
    <col min="13071" max="13071" width="13.7109375" bestFit="1" customWidth="1"/>
    <col min="13313" max="13313" width="3.7109375" customWidth="1"/>
    <col min="13314" max="13314" width="46.85546875" customWidth="1"/>
    <col min="13315" max="13315" width="31.140625" customWidth="1"/>
    <col min="13316" max="13316" width="19.85546875" customWidth="1"/>
    <col min="13317" max="13317" width="17.42578125" customWidth="1"/>
    <col min="13318" max="13318" width="24.5703125" customWidth="1"/>
    <col min="13319" max="13319" width="29.85546875" customWidth="1"/>
    <col min="13320" max="13320" width="18.85546875" customWidth="1"/>
    <col min="13321" max="13321" width="26.7109375" customWidth="1"/>
    <col min="13322" max="13322" width="24" customWidth="1"/>
    <col min="13323" max="13323" width="22.85546875" customWidth="1"/>
    <col min="13324" max="13324" width="22" customWidth="1"/>
    <col min="13325" max="13325" width="25.42578125" customWidth="1"/>
    <col min="13327" max="13327" width="13.7109375" bestFit="1" customWidth="1"/>
    <col min="13569" max="13569" width="3.7109375" customWidth="1"/>
    <col min="13570" max="13570" width="46.85546875" customWidth="1"/>
    <col min="13571" max="13571" width="31.140625" customWidth="1"/>
    <col min="13572" max="13572" width="19.85546875" customWidth="1"/>
    <col min="13573" max="13573" width="17.42578125" customWidth="1"/>
    <col min="13574" max="13574" width="24.5703125" customWidth="1"/>
    <col min="13575" max="13575" width="29.85546875" customWidth="1"/>
    <col min="13576" max="13576" width="18.85546875" customWidth="1"/>
    <col min="13577" max="13577" width="26.7109375" customWidth="1"/>
    <col min="13578" max="13578" width="24" customWidth="1"/>
    <col min="13579" max="13579" width="22.85546875" customWidth="1"/>
    <col min="13580" max="13580" width="22" customWidth="1"/>
    <col min="13581" max="13581" width="25.42578125" customWidth="1"/>
    <col min="13583" max="13583" width="13.7109375" bestFit="1" customWidth="1"/>
    <col min="13825" max="13825" width="3.7109375" customWidth="1"/>
    <col min="13826" max="13826" width="46.85546875" customWidth="1"/>
    <col min="13827" max="13827" width="31.140625" customWidth="1"/>
    <col min="13828" max="13828" width="19.85546875" customWidth="1"/>
    <col min="13829" max="13829" width="17.42578125" customWidth="1"/>
    <col min="13830" max="13830" width="24.5703125" customWidth="1"/>
    <col min="13831" max="13831" width="29.85546875" customWidth="1"/>
    <col min="13832" max="13832" width="18.85546875" customWidth="1"/>
    <col min="13833" max="13833" width="26.7109375" customWidth="1"/>
    <col min="13834" max="13834" width="24" customWidth="1"/>
    <col min="13835" max="13835" width="22.85546875" customWidth="1"/>
    <col min="13836" max="13836" width="22" customWidth="1"/>
    <col min="13837" max="13837" width="25.42578125" customWidth="1"/>
    <col min="13839" max="13839" width="13.7109375" bestFit="1" customWidth="1"/>
    <col min="14081" max="14081" width="3.7109375" customWidth="1"/>
    <col min="14082" max="14082" width="46.85546875" customWidth="1"/>
    <col min="14083" max="14083" width="31.140625" customWidth="1"/>
    <col min="14084" max="14084" width="19.85546875" customWidth="1"/>
    <col min="14085" max="14085" width="17.42578125" customWidth="1"/>
    <col min="14086" max="14086" width="24.5703125" customWidth="1"/>
    <col min="14087" max="14087" width="29.85546875" customWidth="1"/>
    <col min="14088" max="14088" width="18.85546875" customWidth="1"/>
    <col min="14089" max="14089" width="26.7109375" customWidth="1"/>
    <col min="14090" max="14090" width="24" customWidth="1"/>
    <col min="14091" max="14091" width="22.85546875" customWidth="1"/>
    <col min="14092" max="14092" width="22" customWidth="1"/>
    <col min="14093" max="14093" width="25.42578125" customWidth="1"/>
    <col min="14095" max="14095" width="13.7109375" bestFit="1" customWidth="1"/>
    <col min="14337" max="14337" width="3.7109375" customWidth="1"/>
    <col min="14338" max="14338" width="46.85546875" customWidth="1"/>
    <col min="14339" max="14339" width="31.140625" customWidth="1"/>
    <col min="14340" max="14340" width="19.85546875" customWidth="1"/>
    <col min="14341" max="14341" width="17.42578125" customWidth="1"/>
    <col min="14342" max="14342" width="24.5703125" customWidth="1"/>
    <col min="14343" max="14343" width="29.85546875" customWidth="1"/>
    <col min="14344" max="14344" width="18.85546875" customWidth="1"/>
    <col min="14345" max="14345" width="26.7109375" customWidth="1"/>
    <col min="14346" max="14346" width="24" customWidth="1"/>
    <col min="14347" max="14347" width="22.85546875" customWidth="1"/>
    <col min="14348" max="14348" width="22" customWidth="1"/>
    <col min="14349" max="14349" width="25.42578125" customWidth="1"/>
    <col min="14351" max="14351" width="13.7109375" bestFit="1" customWidth="1"/>
    <col min="14593" max="14593" width="3.7109375" customWidth="1"/>
    <col min="14594" max="14594" width="46.85546875" customWidth="1"/>
    <col min="14595" max="14595" width="31.140625" customWidth="1"/>
    <col min="14596" max="14596" width="19.85546875" customWidth="1"/>
    <col min="14597" max="14597" width="17.42578125" customWidth="1"/>
    <col min="14598" max="14598" width="24.5703125" customWidth="1"/>
    <col min="14599" max="14599" width="29.85546875" customWidth="1"/>
    <col min="14600" max="14600" width="18.85546875" customWidth="1"/>
    <col min="14601" max="14601" width="26.7109375" customWidth="1"/>
    <col min="14602" max="14602" width="24" customWidth="1"/>
    <col min="14603" max="14603" width="22.85546875" customWidth="1"/>
    <col min="14604" max="14604" width="22" customWidth="1"/>
    <col min="14605" max="14605" width="25.42578125" customWidth="1"/>
    <col min="14607" max="14607" width="13.7109375" bestFit="1" customWidth="1"/>
    <col min="14849" max="14849" width="3.7109375" customWidth="1"/>
    <col min="14850" max="14850" width="46.85546875" customWidth="1"/>
    <col min="14851" max="14851" width="31.140625" customWidth="1"/>
    <col min="14852" max="14852" width="19.85546875" customWidth="1"/>
    <col min="14853" max="14853" width="17.42578125" customWidth="1"/>
    <col min="14854" max="14854" width="24.5703125" customWidth="1"/>
    <col min="14855" max="14855" width="29.85546875" customWidth="1"/>
    <col min="14856" max="14856" width="18.85546875" customWidth="1"/>
    <col min="14857" max="14857" width="26.7109375" customWidth="1"/>
    <col min="14858" max="14858" width="24" customWidth="1"/>
    <col min="14859" max="14859" width="22.85546875" customWidth="1"/>
    <col min="14860" max="14860" width="22" customWidth="1"/>
    <col min="14861" max="14861" width="25.42578125" customWidth="1"/>
    <col min="14863" max="14863" width="13.7109375" bestFit="1" customWidth="1"/>
    <col min="15105" max="15105" width="3.7109375" customWidth="1"/>
    <col min="15106" max="15106" width="46.85546875" customWidth="1"/>
    <col min="15107" max="15107" width="31.140625" customWidth="1"/>
    <col min="15108" max="15108" width="19.85546875" customWidth="1"/>
    <col min="15109" max="15109" width="17.42578125" customWidth="1"/>
    <col min="15110" max="15110" width="24.5703125" customWidth="1"/>
    <col min="15111" max="15111" width="29.85546875" customWidth="1"/>
    <col min="15112" max="15112" width="18.85546875" customWidth="1"/>
    <col min="15113" max="15113" width="26.7109375" customWidth="1"/>
    <col min="15114" max="15114" width="24" customWidth="1"/>
    <col min="15115" max="15115" width="22.85546875" customWidth="1"/>
    <col min="15116" max="15116" width="22" customWidth="1"/>
    <col min="15117" max="15117" width="25.42578125" customWidth="1"/>
    <col min="15119" max="15119" width="13.7109375" bestFit="1" customWidth="1"/>
    <col min="15361" max="15361" width="3.7109375" customWidth="1"/>
    <col min="15362" max="15362" width="46.85546875" customWidth="1"/>
    <col min="15363" max="15363" width="31.140625" customWidth="1"/>
    <col min="15364" max="15364" width="19.85546875" customWidth="1"/>
    <col min="15365" max="15365" width="17.42578125" customWidth="1"/>
    <col min="15366" max="15366" width="24.5703125" customWidth="1"/>
    <col min="15367" max="15367" width="29.85546875" customWidth="1"/>
    <col min="15368" max="15368" width="18.85546875" customWidth="1"/>
    <col min="15369" max="15369" width="26.7109375" customWidth="1"/>
    <col min="15370" max="15370" width="24" customWidth="1"/>
    <col min="15371" max="15371" width="22.85546875" customWidth="1"/>
    <col min="15372" max="15372" width="22" customWidth="1"/>
    <col min="15373" max="15373" width="25.42578125" customWidth="1"/>
    <col min="15375" max="15375" width="13.7109375" bestFit="1" customWidth="1"/>
    <col min="15617" max="15617" width="3.7109375" customWidth="1"/>
    <col min="15618" max="15618" width="46.85546875" customWidth="1"/>
    <col min="15619" max="15619" width="31.140625" customWidth="1"/>
    <col min="15620" max="15620" width="19.85546875" customWidth="1"/>
    <col min="15621" max="15621" width="17.42578125" customWidth="1"/>
    <col min="15622" max="15622" width="24.5703125" customWidth="1"/>
    <col min="15623" max="15623" width="29.85546875" customWidth="1"/>
    <col min="15624" max="15624" width="18.85546875" customWidth="1"/>
    <col min="15625" max="15625" width="26.7109375" customWidth="1"/>
    <col min="15626" max="15626" width="24" customWidth="1"/>
    <col min="15627" max="15627" width="22.85546875" customWidth="1"/>
    <col min="15628" max="15628" width="22" customWidth="1"/>
    <col min="15629" max="15629" width="25.42578125" customWidth="1"/>
    <col min="15631" max="15631" width="13.7109375" bestFit="1" customWidth="1"/>
    <col min="15873" max="15873" width="3.7109375" customWidth="1"/>
    <col min="15874" max="15874" width="46.85546875" customWidth="1"/>
    <col min="15875" max="15875" width="31.140625" customWidth="1"/>
    <col min="15876" max="15876" width="19.85546875" customWidth="1"/>
    <col min="15877" max="15877" width="17.42578125" customWidth="1"/>
    <col min="15878" max="15878" width="24.5703125" customWidth="1"/>
    <col min="15879" max="15879" width="29.85546875" customWidth="1"/>
    <col min="15880" max="15880" width="18.85546875" customWidth="1"/>
    <col min="15881" max="15881" width="26.7109375" customWidth="1"/>
    <col min="15882" max="15882" width="24" customWidth="1"/>
    <col min="15883" max="15883" width="22.85546875" customWidth="1"/>
    <col min="15884" max="15884" width="22" customWidth="1"/>
    <col min="15885" max="15885" width="25.42578125" customWidth="1"/>
    <col min="15887" max="15887" width="13.7109375" bestFit="1" customWidth="1"/>
    <col min="16129" max="16129" width="3.7109375" customWidth="1"/>
    <col min="16130" max="16130" width="46.85546875" customWidth="1"/>
    <col min="16131" max="16131" width="31.140625" customWidth="1"/>
    <col min="16132" max="16132" width="19.85546875" customWidth="1"/>
    <col min="16133" max="16133" width="17.42578125" customWidth="1"/>
    <col min="16134" max="16134" width="24.5703125" customWidth="1"/>
    <col min="16135" max="16135" width="29.85546875" customWidth="1"/>
    <col min="16136" max="16136" width="18.85546875" customWidth="1"/>
    <col min="16137" max="16137" width="26.7109375" customWidth="1"/>
    <col min="16138" max="16138" width="24" customWidth="1"/>
    <col min="16139" max="16139" width="22.85546875" customWidth="1"/>
    <col min="16140" max="16140" width="22" customWidth="1"/>
    <col min="16141" max="16141" width="25.42578125" customWidth="1"/>
    <col min="16143" max="16143" width="13.7109375" bestFit="1" customWidth="1"/>
  </cols>
  <sheetData>
    <row r="1" spans="1:14" ht="18" x14ac:dyDescent="0.25">
      <c r="C1" s="173"/>
      <c r="D1" s="173"/>
      <c r="E1" s="173"/>
      <c r="F1" s="173"/>
      <c r="G1" s="173"/>
      <c r="H1" s="173"/>
      <c r="I1" s="173"/>
      <c r="J1" s="173"/>
      <c r="K1" s="173"/>
    </row>
    <row r="2" spans="1:14" ht="18" x14ac:dyDescent="0.25">
      <c r="C2" s="173" t="s">
        <v>97</v>
      </c>
      <c r="D2" s="173"/>
      <c r="E2" s="173"/>
      <c r="F2" s="173"/>
      <c r="G2" s="173"/>
      <c r="H2" s="173"/>
      <c r="I2" s="173"/>
      <c r="J2" s="173"/>
      <c r="K2" s="173"/>
    </row>
    <row r="3" spans="1:14" ht="18" x14ac:dyDescent="0.25">
      <c r="C3" s="173" t="s">
        <v>98</v>
      </c>
      <c r="D3" s="173"/>
      <c r="E3" s="173"/>
      <c r="F3" s="173"/>
      <c r="G3" s="173"/>
      <c r="H3" s="173"/>
      <c r="I3" s="173"/>
      <c r="J3" s="173"/>
      <c r="K3" s="173"/>
    </row>
    <row r="4" spans="1:14" ht="18" x14ac:dyDescent="0.25">
      <c r="A4" s="174">
        <v>38352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4" ht="15.75" x14ac:dyDescent="0.25">
      <c r="A5" s="51"/>
      <c r="B5" s="51"/>
      <c r="C5" s="172" t="s">
        <v>100</v>
      </c>
      <c r="D5" s="172"/>
      <c r="E5" s="172"/>
      <c r="F5" s="172"/>
      <c r="G5" s="172"/>
      <c r="H5" s="172"/>
      <c r="I5" s="172"/>
      <c r="J5" s="172"/>
      <c r="K5" s="172"/>
      <c r="L5" s="52" t="s">
        <v>78</v>
      </c>
      <c r="M5" s="53"/>
    </row>
    <row r="6" spans="1:14" s="51" customFormat="1" ht="16.5" thickBot="1" x14ac:dyDescent="0.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5" t="s">
        <v>94</v>
      </c>
      <c r="M6" s="53"/>
    </row>
    <row r="7" spans="1:14" ht="17.25" thickTop="1" thickBot="1" x14ac:dyDescent="0.3">
      <c r="A7" s="56"/>
      <c r="B7" s="55" t="s">
        <v>79</v>
      </c>
      <c r="C7" s="55" t="s">
        <v>67</v>
      </c>
      <c r="D7" s="55" t="s">
        <v>10</v>
      </c>
      <c r="E7" s="55" t="s">
        <v>11</v>
      </c>
      <c r="F7" s="55" t="s">
        <v>12</v>
      </c>
      <c r="G7" s="55" t="s">
        <v>13</v>
      </c>
      <c r="H7" s="55" t="s">
        <v>81</v>
      </c>
      <c r="I7" s="55" t="s">
        <v>15</v>
      </c>
      <c r="J7" s="55" t="s">
        <v>82</v>
      </c>
      <c r="K7" s="55" t="s">
        <v>101</v>
      </c>
      <c r="L7" s="55" t="s">
        <v>84</v>
      </c>
      <c r="M7" s="57" t="s">
        <v>4</v>
      </c>
    </row>
    <row r="8" spans="1:14" ht="16.5" thickTop="1" x14ac:dyDescent="0.25">
      <c r="A8" s="58">
        <v>1</v>
      </c>
      <c r="B8" s="51" t="s">
        <v>18</v>
      </c>
      <c r="C8" s="59">
        <v>30201127986</v>
      </c>
      <c r="D8" s="59">
        <v>790000</v>
      </c>
      <c r="E8" s="59"/>
      <c r="F8" s="59"/>
      <c r="G8" s="59">
        <v>385208788385</v>
      </c>
      <c r="H8" s="59">
        <v>49832801262</v>
      </c>
      <c r="I8" s="59">
        <v>695393440266</v>
      </c>
      <c r="J8" s="59">
        <v>900000</v>
      </c>
      <c r="K8" s="59"/>
      <c r="L8" s="59">
        <v>409329152966</v>
      </c>
      <c r="M8" s="60">
        <f t="shared" ref="M8:M39" si="0">SUM(C8:L8)</f>
        <v>1569967000865</v>
      </c>
    </row>
    <row r="9" spans="1:14" ht="15.75" x14ac:dyDescent="0.25">
      <c r="A9" s="58">
        <v>2</v>
      </c>
      <c r="B9" s="51" t="s">
        <v>20</v>
      </c>
      <c r="C9" s="59">
        <v>267246343812</v>
      </c>
      <c r="D9" s="59">
        <v>568000</v>
      </c>
      <c r="E9" s="59"/>
      <c r="F9" s="59"/>
      <c r="G9" s="59">
        <v>128305028133</v>
      </c>
      <c r="H9" s="59">
        <v>9298319651</v>
      </c>
      <c r="I9" s="59">
        <v>340192038316</v>
      </c>
      <c r="J9" s="59">
        <v>8252944</v>
      </c>
      <c r="K9" s="59"/>
      <c r="L9" s="59">
        <v>457372947</v>
      </c>
      <c r="M9" s="60">
        <f t="shared" si="0"/>
        <v>745507923803</v>
      </c>
    </row>
    <row r="10" spans="1:14" s="51" customFormat="1" ht="15.75" x14ac:dyDescent="0.25">
      <c r="A10" s="58">
        <v>3</v>
      </c>
      <c r="B10" s="51" t="s">
        <v>21</v>
      </c>
      <c r="C10" s="59">
        <v>10064323746</v>
      </c>
      <c r="D10" s="59">
        <v>1356000</v>
      </c>
      <c r="E10" s="59"/>
      <c r="F10" s="59"/>
      <c r="G10" s="59">
        <v>479220027277</v>
      </c>
      <c r="H10" s="59">
        <v>55183553178</v>
      </c>
      <c r="I10" s="59">
        <v>685537567307</v>
      </c>
      <c r="J10" s="59"/>
      <c r="K10" s="59"/>
      <c r="L10" s="59">
        <v>78292768606</v>
      </c>
      <c r="M10" s="60">
        <f t="shared" si="0"/>
        <v>1308299596114</v>
      </c>
      <c r="N10"/>
    </row>
    <row r="11" spans="1:14" s="51" customFormat="1" ht="15.75" x14ac:dyDescent="0.25">
      <c r="A11" s="58">
        <v>4</v>
      </c>
      <c r="B11" s="51" t="s">
        <v>127</v>
      </c>
      <c r="C11" s="61">
        <v>54099084752</v>
      </c>
      <c r="D11" s="61">
        <v>170000</v>
      </c>
      <c r="E11" s="61"/>
      <c r="F11" s="61"/>
      <c r="G11" s="61">
        <v>847531596067</v>
      </c>
      <c r="H11" s="61">
        <v>84432854109</v>
      </c>
      <c r="I11" s="61">
        <v>936751573434</v>
      </c>
      <c r="J11" s="61"/>
      <c r="K11" s="61"/>
      <c r="L11" s="61">
        <v>662840641413</v>
      </c>
      <c r="M11" s="60">
        <f t="shared" si="0"/>
        <v>2585655919775</v>
      </c>
      <c r="N11"/>
    </row>
    <row r="12" spans="1:14" ht="15.75" x14ac:dyDescent="0.25">
      <c r="A12" s="58">
        <v>5</v>
      </c>
      <c r="B12" s="51" t="s">
        <v>85</v>
      </c>
      <c r="C12" s="59">
        <v>3856650076</v>
      </c>
      <c r="D12" s="59"/>
      <c r="E12" s="59"/>
      <c r="F12" s="59"/>
      <c r="G12" s="59">
        <v>254974755501</v>
      </c>
      <c r="H12" s="59">
        <v>5227835550</v>
      </c>
      <c r="I12" s="59">
        <v>525223905216</v>
      </c>
      <c r="J12" s="59">
        <v>3726000</v>
      </c>
      <c r="K12" s="59"/>
      <c r="L12" s="59">
        <v>125529217159</v>
      </c>
      <c r="M12" s="60">
        <f t="shared" si="0"/>
        <v>914816089502</v>
      </c>
    </row>
    <row r="13" spans="1:14" ht="15.75" x14ac:dyDescent="0.25">
      <c r="A13" s="58">
        <v>6</v>
      </c>
      <c r="B13" s="51" t="s">
        <v>24</v>
      </c>
      <c r="C13" s="59">
        <v>23826789276</v>
      </c>
      <c r="D13" s="59">
        <v>160000</v>
      </c>
      <c r="E13" s="59"/>
      <c r="F13" s="59"/>
      <c r="G13" s="59">
        <v>153990546801</v>
      </c>
      <c r="H13" s="59">
        <v>26541314085</v>
      </c>
      <c r="I13" s="59">
        <v>161531000967</v>
      </c>
      <c r="J13" s="59"/>
      <c r="K13" s="59"/>
      <c r="L13" s="59">
        <v>1961976953908</v>
      </c>
      <c r="M13" s="60">
        <f t="shared" si="0"/>
        <v>2327866765037</v>
      </c>
    </row>
    <row r="14" spans="1:14" ht="15.75" x14ac:dyDescent="0.25">
      <c r="A14" s="58">
        <v>7</v>
      </c>
      <c r="B14" s="51" t="s">
        <v>25</v>
      </c>
      <c r="C14" s="59">
        <v>100147630811</v>
      </c>
      <c r="D14" s="59"/>
      <c r="E14" s="59"/>
      <c r="F14" s="59"/>
      <c r="G14" s="59">
        <v>244948002294</v>
      </c>
      <c r="H14" s="59">
        <v>17205110610</v>
      </c>
      <c r="I14" s="59">
        <v>410452228934</v>
      </c>
      <c r="J14" s="59"/>
      <c r="K14" s="59"/>
      <c r="L14" s="59"/>
      <c r="M14" s="60">
        <f t="shared" si="0"/>
        <v>772752972649</v>
      </c>
    </row>
    <row r="15" spans="1:14" ht="15.75" x14ac:dyDescent="0.25">
      <c r="A15" s="58">
        <v>8</v>
      </c>
      <c r="B15" s="51" t="s">
        <v>26</v>
      </c>
      <c r="C15" s="59">
        <v>62151755303</v>
      </c>
      <c r="D15" s="59"/>
      <c r="E15" s="59"/>
      <c r="F15" s="59"/>
      <c r="G15" s="59">
        <v>68105991226</v>
      </c>
      <c r="H15" s="59"/>
      <c r="I15" s="59">
        <v>302543184</v>
      </c>
      <c r="J15" s="59"/>
      <c r="K15" s="59"/>
      <c r="L15" s="59">
        <v>585233376491</v>
      </c>
      <c r="M15" s="60">
        <f t="shared" si="0"/>
        <v>715793666204</v>
      </c>
    </row>
    <row r="16" spans="1:14" ht="15.75" x14ac:dyDescent="0.25">
      <c r="A16" s="58">
        <v>9</v>
      </c>
      <c r="B16" s="51" t="s">
        <v>27</v>
      </c>
      <c r="C16" s="59">
        <v>188257490339</v>
      </c>
      <c r="D16" s="59">
        <v>14012500</v>
      </c>
      <c r="E16" s="59"/>
      <c r="F16" s="59"/>
      <c r="G16" s="59">
        <v>27225366668</v>
      </c>
      <c r="H16" s="59">
        <v>4261038847</v>
      </c>
      <c r="I16" s="59">
        <v>65244647028</v>
      </c>
      <c r="J16" s="59">
        <v>174321349</v>
      </c>
      <c r="K16" s="59"/>
      <c r="L16" s="59">
        <v>147386213393</v>
      </c>
      <c r="M16" s="60">
        <f t="shared" si="0"/>
        <v>432563090124</v>
      </c>
    </row>
    <row r="17" spans="1:13" ht="15.75" x14ac:dyDescent="0.25">
      <c r="A17" s="58">
        <v>10</v>
      </c>
      <c r="B17" s="51" t="s">
        <v>28</v>
      </c>
      <c r="C17" s="59">
        <v>56136346321</v>
      </c>
      <c r="D17" s="59"/>
      <c r="E17" s="59"/>
      <c r="F17" s="59"/>
      <c r="G17" s="59">
        <v>279361086147</v>
      </c>
      <c r="H17" s="59">
        <v>183625807</v>
      </c>
      <c r="I17" s="59"/>
      <c r="J17" s="59"/>
      <c r="K17" s="59"/>
      <c r="L17" s="59">
        <v>332881874069</v>
      </c>
      <c r="M17" s="60">
        <f t="shared" si="0"/>
        <v>668562932344</v>
      </c>
    </row>
    <row r="18" spans="1:13" ht="15.75" x14ac:dyDescent="0.25">
      <c r="A18" s="58">
        <v>11</v>
      </c>
      <c r="B18" s="51" t="s">
        <v>29</v>
      </c>
      <c r="C18" s="59">
        <v>11482328402</v>
      </c>
      <c r="D18" s="59"/>
      <c r="E18" s="59"/>
      <c r="F18" s="59"/>
      <c r="G18" s="59">
        <v>73682358</v>
      </c>
      <c r="H18" s="59">
        <v>2401299128</v>
      </c>
      <c r="I18" s="59">
        <v>16415920117</v>
      </c>
      <c r="J18" s="59"/>
      <c r="K18" s="59"/>
      <c r="L18" s="59">
        <v>79488151717</v>
      </c>
      <c r="M18" s="60">
        <f>SUM(C18:L18)</f>
        <v>109861381722</v>
      </c>
    </row>
    <row r="19" spans="1:13" ht="15.75" x14ac:dyDescent="0.25">
      <c r="A19" s="58">
        <v>12</v>
      </c>
      <c r="B19" s="51" t="s">
        <v>30</v>
      </c>
      <c r="C19" s="59">
        <v>204477213</v>
      </c>
      <c r="D19" s="59"/>
      <c r="E19" s="59"/>
      <c r="F19" s="59"/>
      <c r="G19" s="59">
        <v>300584274356</v>
      </c>
      <c r="H19" s="59">
        <v>44499002450</v>
      </c>
      <c r="I19" s="59">
        <v>848161033595</v>
      </c>
      <c r="J19" s="59"/>
      <c r="K19" s="59"/>
      <c r="L19" s="59">
        <v>1141369186904</v>
      </c>
      <c r="M19" s="60">
        <f t="shared" si="0"/>
        <v>2334817974518</v>
      </c>
    </row>
    <row r="20" spans="1:13" ht="15.75" x14ac:dyDescent="0.25">
      <c r="A20" s="58">
        <v>13</v>
      </c>
      <c r="B20" s="51" t="s">
        <v>31</v>
      </c>
      <c r="C20" s="59">
        <v>44566080969</v>
      </c>
      <c r="D20" s="59"/>
      <c r="E20" s="59"/>
      <c r="F20" s="59"/>
      <c r="G20" s="59">
        <v>29733747022</v>
      </c>
      <c r="H20" s="59">
        <v>430584554</v>
      </c>
      <c r="I20" s="59">
        <v>6396022175</v>
      </c>
      <c r="J20" s="59"/>
      <c r="K20" s="59"/>
      <c r="L20" s="59">
        <v>129585889102</v>
      </c>
      <c r="M20" s="60">
        <f t="shared" si="0"/>
        <v>210712323822</v>
      </c>
    </row>
    <row r="21" spans="1:13" ht="15.75" x14ac:dyDescent="0.25">
      <c r="A21" s="58">
        <v>14</v>
      </c>
      <c r="B21" s="51" t="s">
        <v>32</v>
      </c>
      <c r="C21" s="59">
        <v>2801632644</v>
      </c>
      <c r="D21" s="59">
        <v>4905000</v>
      </c>
      <c r="E21" s="59"/>
      <c r="F21" s="59"/>
      <c r="G21" s="59">
        <v>11184194646</v>
      </c>
      <c r="H21" s="59">
        <v>18653549922</v>
      </c>
      <c r="I21" s="59">
        <v>617219750</v>
      </c>
      <c r="J21" s="59"/>
      <c r="K21" s="59"/>
      <c r="L21" s="59">
        <v>21987278999</v>
      </c>
      <c r="M21" s="60">
        <f t="shared" si="0"/>
        <v>55248780961</v>
      </c>
    </row>
    <row r="22" spans="1:13" ht="15.75" x14ac:dyDescent="0.25">
      <c r="A22" s="58">
        <v>15</v>
      </c>
      <c r="B22" s="51" t="s">
        <v>33</v>
      </c>
      <c r="C22" s="59">
        <v>188839035716</v>
      </c>
      <c r="D22" s="59">
        <v>3496500</v>
      </c>
      <c r="E22" s="59"/>
      <c r="F22" s="59"/>
      <c r="G22" s="59">
        <v>31568553437</v>
      </c>
      <c r="H22" s="59">
        <v>27676474742</v>
      </c>
      <c r="I22" s="59">
        <v>28079859070</v>
      </c>
      <c r="J22" s="59">
        <v>389778</v>
      </c>
      <c r="K22" s="59">
        <v>91448720</v>
      </c>
      <c r="L22" s="59">
        <v>48338547386</v>
      </c>
      <c r="M22" s="60">
        <f t="shared" si="0"/>
        <v>324597805349</v>
      </c>
    </row>
    <row r="23" spans="1:13" ht="15.75" x14ac:dyDescent="0.25">
      <c r="A23" s="58">
        <v>16</v>
      </c>
      <c r="B23" s="51" t="s">
        <v>34</v>
      </c>
      <c r="C23" s="59">
        <v>10530017214</v>
      </c>
      <c r="D23" s="59"/>
      <c r="E23" s="59"/>
      <c r="F23" s="59"/>
      <c r="G23" s="59">
        <v>4795545762</v>
      </c>
      <c r="H23" s="59"/>
      <c r="I23" s="59">
        <v>18359670595</v>
      </c>
      <c r="J23" s="59">
        <v>1999998</v>
      </c>
      <c r="K23" s="59"/>
      <c r="L23" s="59">
        <v>75785356393</v>
      </c>
      <c r="M23" s="60">
        <f t="shared" si="0"/>
        <v>109472589962</v>
      </c>
    </row>
    <row r="24" spans="1:13" ht="15.75" x14ac:dyDescent="0.25">
      <c r="A24" s="58">
        <v>17</v>
      </c>
      <c r="B24" s="51" t="s">
        <v>35</v>
      </c>
      <c r="C24" s="59">
        <v>52010649474</v>
      </c>
      <c r="D24" s="59">
        <v>160000</v>
      </c>
      <c r="E24" s="59"/>
      <c r="F24" s="59"/>
      <c r="G24" s="59">
        <v>20990468332</v>
      </c>
      <c r="H24" s="59"/>
      <c r="I24" s="59">
        <v>8019342678</v>
      </c>
      <c r="J24" s="59"/>
      <c r="K24" s="59"/>
      <c r="L24" s="59">
        <v>23021859815</v>
      </c>
      <c r="M24" s="60">
        <f t="shared" si="0"/>
        <v>104042480299</v>
      </c>
    </row>
    <row r="25" spans="1:13" ht="15.75" x14ac:dyDescent="0.25">
      <c r="A25" s="58">
        <v>18</v>
      </c>
      <c r="B25" s="51" t="s">
        <v>36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>
        <f t="shared" si="0"/>
        <v>0</v>
      </c>
    </row>
    <row r="26" spans="1:13" ht="15.75" x14ac:dyDescent="0.25">
      <c r="A26" s="58">
        <v>19</v>
      </c>
      <c r="B26" s="51" t="s">
        <v>37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>
        <f t="shared" si="0"/>
        <v>0</v>
      </c>
    </row>
    <row r="27" spans="1:13" ht="15.75" x14ac:dyDescent="0.25">
      <c r="A27" s="58">
        <v>20</v>
      </c>
      <c r="B27" s="51" t="s">
        <v>38</v>
      </c>
      <c r="C27" s="59">
        <v>6375976032</v>
      </c>
      <c r="D27" s="59">
        <v>157500</v>
      </c>
      <c r="E27" s="59"/>
      <c r="F27" s="59"/>
      <c r="G27" s="59">
        <v>29531248443</v>
      </c>
      <c r="H27" s="59">
        <v>32718223277</v>
      </c>
      <c r="I27" s="59">
        <v>132624567219</v>
      </c>
      <c r="J27" s="59"/>
      <c r="K27" s="59"/>
      <c r="L27" s="59">
        <v>630968336047</v>
      </c>
      <c r="M27" s="60">
        <f t="shared" si="0"/>
        <v>832218508518</v>
      </c>
    </row>
    <row r="28" spans="1:13" ht="15.75" x14ac:dyDescent="0.25">
      <c r="A28" s="58">
        <v>21</v>
      </c>
      <c r="B28" s="51" t="s">
        <v>39</v>
      </c>
      <c r="C28" s="59">
        <v>5919933041</v>
      </c>
      <c r="D28" s="59">
        <v>3307500</v>
      </c>
      <c r="E28" s="59">
        <v>3099150</v>
      </c>
      <c r="F28" s="59"/>
      <c r="G28" s="59"/>
      <c r="H28" s="59">
        <v>33606172</v>
      </c>
      <c r="I28" s="59"/>
      <c r="J28" s="59"/>
      <c r="K28" s="59"/>
      <c r="L28" s="59">
        <v>3284582573</v>
      </c>
      <c r="M28" s="60">
        <f t="shared" si="0"/>
        <v>9244528436</v>
      </c>
    </row>
    <row r="29" spans="1:13" ht="15.75" x14ac:dyDescent="0.25">
      <c r="A29" s="58">
        <v>22</v>
      </c>
      <c r="B29" s="51" t="s">
        <v>40</v>
      </c>
      <c r="C29" s="61">
        <v>6163245756</v>
      </c>
      <c r="D29" s="61"/>
      <c r="E29" s="61"/>
      <c r="F29" s="62"/>
      <c r="G29" s="61"/>
      <c r="H29" s="61"/>
      <c r="I29" s="61"/>
      <c r="J29" s="61"/>
      <c r="K29" s="61"/>
      <c r="L29" s="61">
        <v>4902388163</v>
      </c>
      <c r="M29" s="60">
        <f t="shared" si="0"/>
        <v>11065633919</v>
      </c>
    </row>
    <row r="30" spans="1:13" ht="15.75" x14ac:dyDescent="0.25">
      <c r="A30" s="58">
        <v>23</v>
      </c>
      <c r="B30" s="51" t="s">
        <v>41</v>
      </c>
      <c r="C30" s="59">
        <v>38103509839</v>
      </c>
      <c r="D30" s="59">
        <v>1733000</v>
      </c>
      <c r="E30" s="59">
        <v>3099150</v>
      </c>
      <c r="F30" s="59"/>
      <c r="G30" s="59"/>
      <c r="H30" s="59"/>
      <c r="I30" s="59"/>
      <c r="J30" s="59">
        <v>3726000</v>
      </c>
      <c r="K30" s="59"/>
      <c r="L30" s="59"/>
      <c r="M30" s="60">
        <f t="shared" si="0"/>
        <v>38112067989</v>
      </c>
    </row>
    <row r="31" spans="1:13" ht="15.75" x14ac:dyDescent="0.25">
      <c r="A31" s="58">
        <v>24</v>
      </c>
      <c r="B31" s="51" t="s">
        <v>42</v>
      </c>
      <c r="C31" s="59">
        <v>5581330448</v>
      </c>
      <c r="D31" s="59"/>
      <c r="E31" s="59"/>
      <c r="F31" s="59"/>
      <c r="G31" s="63"/>
      <c r="H31" s="59">
        <v>2633388</v>
      </c>
      <c r="I31" s="59"/>
      <c r="J31" s="59"/>
      <c r="K31" s="59"/>
      <c r="L31" s="59">
        <v>3170839745</v>
      </c>
      <c r="M31" s="60">
        <f t="shared" si="0"/>
        <v>8754803581</v>
      </c>
    </row>
    <row r="32" spans="1:13" ht="15.75" x14ac:dyDescent="0.25">
      <c r="A32" s="58">
        <v>25</v>
      </c>
      <c r="B32" s="51" t="s">
        <v>43</v>
      </c>
      <c r="C32" s="59">
        <v>3113857683</v>
      </c>
      <c r="D32" s="59">
        <v>1999060</v>
      </c>
      <c r="E32" s="59"/>
      <c r="F32" s="59"/>
      <c r="G32" s="59"/>
      <c r="H32" s="59"/>
      <c r="I32" s="59"/>
      <c r="J32" s="59">
        <v>10321349</v>
      </c>
      <c r="K32" s="59">
        <v>450308</v>
      </c>
      <c r="L32" s="59"/>
      <c r="M32" s="60">
        <f t="shared" si="0"/>
        <v>3126628400</v>
      </c>
    </row>
    <row r="33" spans="1:13" ht="15.75" x14ac:dyDescent="0.25">
      <c r="A33" s="58">
        <v>26</v>
      </c>
      <c r="B33" s="51" t="s">
        <v>44</v>
      </c>
      <c r="C33" s="59">
        <v>958669551</v>
      </c>
      <c r="D33" s="113">
        <v>315000</v>
      </c>
      <c r="E33" s="59"/>
      <c r="F33" s="59"/>
      <c r="G33" s="59"/>
      <c r="H33" s="59"/>
      <c r="I33" s="59"/>
      <c r="J33" s="59"/>
      <c r="K33" s="59"/>
      <c r="L33" s="59"/>
      <c r="M33" s="114">
        <f t="shared" si="0"/>
        <v>958984551</v>
      </c>
    </row>
    <row r="34" spans="1:13" ht="15.75" x14ac:dyDescent="0.25">
      <c r="A34" s="58">
        <v>27</v>
      </c>
      <c r="B34" s="51" t="s">
        <v>45</v>
      </c>
      <c r="C34" s="59">
        <v>5944157547</v>
      </c>
      <c r="D34" s="59">
        <v>16135500</v>
      </c>
      <c r="E34" s="59"/>
      <c r="F34" s="59"/>
      <c r="G34" s="59">
        <v>2077680573</v>
      </c>
      <c r="H34" s="59">
        <v>2618854869</v>
      </c>
      <c r="I34" s="63"/>
      <c r="J34" s="59">
        <v>14849208</v>
      </c>
      <c r="K34" s="59"/>
      <c r="L34" s="59">
        <v>3805867088</v>
      </c>
      <c r="M34" s="60">
        <f t="shared" si="0"/>
        <v>14477544785</v>
      </c>
    </row>
    <row r="35" spans="1:13" ht="15.75" x14ac:dyDescent="0.25">
      <c r="A35" s="58">
        <v>28</v>
      </c>
      <c r="B35" s="51" t="s">
        <v>46</v>
      </c>
      <c r="C35" s="59">
        <v>1671660446</v>
      </c>
      <c r="D35" s="59">
        <v>2535000</v>
      </c>
      <c r="E35" s="59"/>
      <c r="F35" s="59"/>
      <c r="G35" s="59"/>
      <c r="H35" s="59"/>
      <c r="I35" s="59"/>
      <c r="J35" s="59"/>
      <c r="K35" s="59"/>
      <c r="L35" s="59"/>
      <c r="M35" s="60">
        <f t="shared" si="0"/>
        <v>1674195446</v>
      </c>
    </row>
    <row r="36" spans="1:13" ht="15.75" x14ac:dyDescent="0.25">
      <c r="A36" s="58">
        <v>29</v>
      </c>
      <c r="B36" s="51" t="s">
        <v>47</v>
      </c>
      <c r="C36" s="59">
        <v>5777604392</v>
      </c>
      <c r="D36" s="59"/>
      <c r="E36" s="59">
        <v>248537850</v>
      </c>
      <c r="F36" s="59"/>
      <c r="G36" s="59"/>
      <c r="H36" s="59"/>
      <c r="I36" s="59"/>
      <c r="J36" s="59"/>
      <c r="K36" s="59"/>
      <c r="L36" s="59">
        <v>6163200</v>
      </c>
      <c r="M36" s="60">
        <f t="shared" si="0"/>
        <v>6032305442</v>
      </c>
    </row>
    <row r="37" spans="1:13" ht="15.75" x14ac:dyDescent="0.25">
      <c r="A37" s="58">
        <v>30</v>
      </c>
      <c r="B37" s="51" t="s">
        <v>48</v>
      </c>
      <c r="C37" s="59">
        <v>3315871111</v>
      </c>
      <c r="D37" s="59"/>
      <c r="E37" s="59"/>
      <c r="F37" s="59"/>
      <c r="G37" s="59"/>
      <c r="H37" s="59"/>
      <c r="I37" s="59"/>
      <c r="J37" s="59"/>
      <c r="K37" s="59"/>
      <c r="L37" s="59"/>
      <c r="M37" s="60">
        <f t="shared" si="0"/>
        <v>3315871111</v>
      </c>
    </row>
    <row r="38" spans="1:13" ht="15.75" x14ac:dyDescent="0.25">
      <c r="A38" s="58">
        <v>31</v>
      </c>
      <c r="B38" s="51" t="s">
        <v>49</v>
      </c>
      <c r="C38" s="59">
        <v>1172384542</v>
      </c>
      <c r="D38" s="59"/>
      <c r="E38" s="59"/>
      <c r="F38" s="59"/>
      <c r="G38" s="59">
        <v>882756264</v>
      </c>
      <c r="H38" s="59">
        <v>188523839</v>
      </c>
      <c r="I38" s="59">
        <v>101088911</v>
      </c>
      <c r="J38" s="59"/>
      <c r="K38" s="59"/>
      <c r="L38" s="59">
        <v>2521274346</v>
      </c>
      <c r="M38" s="60">
        <f t="shared" si="0"/>
        <v>4866027902</v>
      </c>
    </row>
    <row r="39" spans="1:13" ht="15.75" x14ac:dyDescent="0.25">
      <c r="A39" s="58">
        <v>32</v>
      </c>
      <c r="B39" s="51" t="s">
        <v>50</v>
      </c>
      <c r="C39" s="59">
        <v>1904325524</v>
      </c>
      <c r="D39" s="59"/>
      <c r="E39" s="59"/>
      <c r="F39" s="59"/>
      <c r="G39" s="59"/>
      <c r="H39" s="59"/>
      <c r="I39" s="59"/>
      <c r="J39" s="59"/>
      <c r="K39" s="59"/>
      <c r="L39" s="59"/>
      <c r="M39" s="60">
        <f t="shared" si="0"/>
        <v>1904325524</v>
      </c>
    </row>
    <row r="40" spans="1:13" ht="15.75" x14ac:dyDescent="0.25">
      <c r="A40" s="58">
        <v>33</v>
      </c>
      <c r="B40" s="51" t="s">
        <v>51</v>
      </c>
      <c r="C40" s="59">
        <v>46950992622</v>
      </c>
      <c r="D40" s="59"/>
      <c r="E40" s="59"/>
      <c r="F40" s="59"/>
      <c r="G40" s="59">
        <v>3855634872</v>
      </c>
      <c r="H40" s="59"/>
      <c r="I40" s="59">
        <v>4970827864</v>
      </c>
      <c r="J40" s="59"/>
      <c r="K40" s="59">
        <v>184979400</v>
      </c>
      <c r="L40" s="59">
        <v>400869651227</v>
      </c>
      <c r="M40" s="60">
        <f t="shared" ref="M40:M49" si="1">SUM(C40:L40)</f>
        <v>456832085985</v>
      </c>
    </row>
    <row r="41" spans="1:13" ht="15.75" x14ac:dyDescent="0.25">
      <c r="A41" s="58">
        <v>34</v>
      </c>
      <c r="B41" s="51" t="s">
        <v>102</v>
      </c>
      <c r="C41" s="59">
        <v>92886274</v>
      </c>
      <c r="D41" s="59"/>
      <c r="E41" s="59"/>
      <c r="F41" s="59"/>
      <c r="G41" s="59">
        <v>113824447006</v>
      </c>
      <c r="H41" s="59">
        <v>1423120615</v>
      </c>
      <c r="I41" s="59">
        <v>188521669371</v>
      </c>
      <c r="J41" s="59"/>
      <c r="K41" s="59"/>
      <c r="L41" s="59">
        <v>1066737619170</v>
      </c>
      <c r="M41" s="60">
        <f t="shared" si="1"/>
        <v>1370599742436</v>
      </c>
    </row>
    <row r="42" spans="1:13" ht="15.75" x14ac:dyDescent="0.25">
      <c r="A42" s="58">
        <v>35</v>
      </c>
      <c r="B42" s="51" t="s">
        <v>53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60">
        <f t="shared" si="1"/>
        <v>0</v>
      </c>
    </row>
    <row r="43" spans="1:13" ht="15.75" x14ac:dyDescent="0.25">
      <c r="A43" s="58">
        <v>36</v>
      </c>
      <c r="B43" s="51" t="s">
        <v>54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0">
        <f t="shared" si="1"/>
        <v>0</v>
      </c>
    </row>
    <row r="44" spans="1:13" ht="15.75" x14ac:dyDescent="0.25">
      <c r="A44" s="58">
        <v>37</v>
      </c>
      <c r="B44" s="51" t="s">
        <v>55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>
        <f t="shared" si="1"/>
        <v>0</v>
      </c>
    </row>
    <row r="45" spans="1:13" ht="15.75" x14ac:dyDescent="0.25">
      <c r="A45" s="58">
        <v>38</v>
      </c>
      <c r="B45" s="51" t="s">
        <v>56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60">
        <f t="shared" si="1"/>
        <v>0</v>
      </c>
    </row>
    <row r="46" spans="1:13" ht="15.75" x14ac:dyDescent="0.25">
      <c r="A46" s="58">
        <v>39</v>
      </c>
      <c r="B46" s="51" t="s">
        <v>57</v>
      </c>
      <c r="C46" s="59">
        <v>69764149524</v>
      </c>
      <c r="D46" s="59">
        <v>3314500</v>
      </c>
      <c r="E46" s="59"/>
      <c r="F46" s="59"/>
      <c r="G46" s="59">
        <v>1982284214</v>
      </c>
      <c r="H46" s="59">
        <v>3406858473</v>
      </c>
      <c r="I46" s="59"/>
      <c r="J46" s="59"/>
      <c r="K46" s="59"/>
      <c r="L46" s="59"/>
      <c r="M46" s="60">
        <f>SUM(C46:L46)</f>
        <v>75156606711</v>
      </c>
    </row>
    <row r="47" spans="1:13" ht="15.75" x14ac:dyDescent="0.25">
      <c r="A47" s="58">
        <v>40</v>
      </c>
      <c r="B47" s="51" t="s">
        <v>58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60">
        <f t="shared" si="1"/>
        <v>0</v>
      </c>
    </row>
    <row r="48" spans="1:13" ht="15.75" x14ac:dyDescent="0.25">
      <c r="A48" s="58">
        <v>41</v>
      </c>
      <c r="B48" s="51" t="s">
        <v>59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60">
        <f>SUM(C48:L48)</f>
        <v>0</v>
      </c>
    </row>
    <row r="49" spans="1:13" ht="16.5" thickBot="1" x14ac:dyDescent="0.3">
      <c r="A49" s="58">
        <v>42</v>
      </c>
      <c r="B49" s="54" t="s">
        <v>128</v>
      </c>
      <c r="C49" s="64">
        <v>20052170857</v>
      </c>
      <c r="D49" s="64"/>
      <c r="E49" s="64"/>
      <c r="F49" s="64"/>
      <c r="G49" s="64"/>
      <c r="H49" s="64"/>
      <c r="I49" s="64">
        <v>7200463569</v>
      </c>
      <c r="J49" s="64"/>
      <c r="K49" s="64"/>
      <c r="L49" s="64">
        <v>12668132516</v>
      </c>
      <c r="M49" s="65">
        <f t="shared" si="1"/>
        <v>39920766942</v>
      </c>
    </row>
    <row r="50" spans="1:13" ht="17.25" thickTop="1" thickBot="1" x14ac:dyDescent="0.3">
      <c r="A50" s="66"/>
      <c r="B50" s="56" t="s">
        <v>103</v>
      </c>
      <c r="C50" s="67">
        <f>SUM(C8:C49)</f>
        <v>1329284489243</v>
      </c>
      <c r="D50" s="67">
        <f>SUM(D8:D49)</f>
        <v>55115060</v>
      </c>
      <c r="E50" s="67">
        <f t="shared" ref="E50:M50" si="2">SUM(E8:E49)</f>
        <v>254736150</v>
      </c>
      <c r="F50" s="67">
        <f t="shared" si="2"/>
        <v>0</v>
      </c>
      <c r="G50" s="67">
        <f t="shared" si="2"/>
        <v>3419955705784</v>
      </c>
      <c r="H50" s="67">
        <f t="shared" si="2"/>
        <v>386219184528</v>
      </c>
      <c r="I50" s="67">
        <f t="shared" si="2"/>
        <v>5080096629566</v>
      </c>
      <c r="J50" s="67">
        <f t="shared" si="2"/>
        <v>218486626</v>
      </c>
      <c r="K50" s="67">
        <f t="shared" si="2"/>
        <v>276878428</v>
      </c>
      <c r="L50" s="67">
        <f t="shared" si="2"/>
        <v>7952438695343</v>
      </c>
      <c r="M50" s="67">
        <f t="shared" si="2"/>
        <v>18168799920728</v>
      </c>
    </row>
    <row r="51" spans="1:13" ht="17.25" thickTop="1" thickBot="1" x14ac:dyDescent="0.3">
      <c r="A51" s="66"/>
      <c r="B51" s="80" t="s">
        <v>104</v>
      </c>
      <c r="C51" s="70">
        <v>1645033054886</v>
      </c>
      <c r="D51" s="70">
        <v>88109600</v>
      </c>
      <c r="E51" s="70">
        <v>0</v>
      </c>
      <c r="F51" s="70">
        <v>0</v>
      </c>
      <c r="G51" s="70">
        <v>3293877860990</v>
      </c>
      <c r="H51" s="70">
        <v>246343871862</v>
      </c>
      <c r="I51" s="70">
        <v>4486827657966</v>
      </c>
      <c r="J51" s="70">
        <v>44412990</v>
      </c>
      <c r="K51" s="70">
        <v>619231504</v>
      </c>
      <c r="L51" s="70">
        <v>7688859476957</v>
      </c>
      <c r="M51" s="65">
        <v>17361693676755</v>
      </c>
    </row>
    <row r="52" spans="1:13" ht="15.75" thickTop="1" x14ac:dyDescent="0.25"/>
    <row r="55" spans="1:13" s="71" customFormat="1" ht="20.25" x14ac:dyDescent="0.3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71" customFormat="1" ht="20.25" x14ac:dyDescent="0.3">
      <c r="A56" s="175" t="s">
        <v>75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</row>
    <row r="57" spans="1:13" s="34" customFormat="1" ht="20.25" x14ac:dyDescent="0.3">
      <c r="A57" s="175" t="s">
        <v>76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</row>
    <row r="58" spans="1:13" s="34" customFormat="1" ht="20.25" x14ac:dyDescent="0.3">
      <c r="A58" s="175" t="s">
        <v>129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</row>
    <row r="59" spans="1:13" ht="15.75" x14ac:dyDescent="0.25">
      <c r="A59" s="72"/>
      <c r="B59" s="172" t="s">
        <v>2</v>
      </c>
      <c r="C59" s="172"/>
      <c r="D59" s="172"/>
      <c r="E59" s="172"/>
      <c r="F59" s="172"/>
      <c r="G59" s="172"/>
      <c r="H59" s="172"/>
      <c r="I59" s="172"/>
      <c r="J59" s="172"/>
      <c r="K59" s="172"/>
      <c r="L59" s="52" t="s">
        <v>78</v>
      </c>
      <c r="M59" s="73"/>
    </row>
    <row r="60" spans="1:13" ht="15.75" x14ac:dyDescent="0.25">
      <c r="A60" s="74"/>
      <c r="B60" s="75" t="s">
        <v>79</v>
      </c>
      <c r="C60" s="75" t="s">
        <v>80</v>
      </c>
      <c r="D60" s="75" t="s">
        <v>10</v>
      </c>
      <c r="E60" s="75" t="s">
        <v>11</v>
      </c>
      <c r="F60" s="75" t="s">
        <v>12</v>
      </c>
      <c r="G60" s="75" t="s">
        <v>13</v>
      </c>
      <c r="H60" s="75" t="s">
        <v>81</v>
      </c>
      <c r="I60" s="75" t="s">
        <v>15</v>
      </c>
      <c r="J60" s="75" t="s">
        <v>82</v>
      </c>
      <c r="K60" s="75" t="s">
        <v>83</v>
      </c>
      <c r="L60" s="75" t="s">
        <v>84</v>
      </c>
      <c r="M60" s="76" t="s">
        <v>4</v>
      </c>
    </row>
    <row r="61" spans="1:13" ht="15.75" x14ac:dyDescent="0.25">
      <c r="A61" s="58">
        <v>1</v>
      </c>
      <c r="B61" s="77" t="str">
        <f t="shared" ref="B61:B92" si="3">B8</f>
        <v>BICE CORREDORES DE BOLSA S.A.</v>
      </c>
      <c r="C61" s="78">
        <f t="shared" ref="C61:L61" si="4">C8/1000000</f>
        <v>30201.127986</v>
      </c>
      <c r="D61" s="78">
        <f t="shared" si="4"/>
        <v>0.79</v>
      </c>
      <c r="E61" s="78">
        <f t="shared" si="4"/>
        <v>0</v>
      </c>
      <c r="F61" s="78">
        <f t="shared" si="4"/>
        <v>0</v>
      </c>
      <c r="G61" s="78">
        <f t="shared" si="4"/>
        <v>385208.78838500002</v>
      </c>
      <c r="H61" s="78">
        <f t="shared" si="4"/>
        <v>49832.801262000001</v>
      </c>
      <c r="I61" s="78">
        <f t="shared" si="4"/>
        <v>695393.44026599999</v>
      </c>
      <c r="J61" s="78">
        <f t="shared" si="4"/>
        <v>0.9</v>
      </c>
      <c r="K61" s="78">
        <f t="shared" si="4"/>
        <v>0</v>
      </c>
      <c r="L61" s="78">
        <f t="shared" si="4"/>
        <v>409329.15296600002</v>
      </c>
      <c r="M61" s="79">
        <f>SUM(C61:L61)</f>
        <v>1569967.0008649998</v>
      </c>
    </row>
    <row r="62" spans="1:13" ht="15.75" x14ac:dyDescent="0.25">
      <c r="A62" s="58">
        <v>2</v>
      </c>
      <c r="B62" s="77" t="str">
        <f t="shared" si="3"/>
        <v>BANCHILE CORREDORES DE BOLSA S.A.</v>
      </c>
      <c r="C62" s="78">
        <f t="shared" ref="C62:L62" si="5">C9/1000000</f>
        <v>267246.34381200001</v>
      </c>
      <c r="D62" s="78">
        <f t="shared" si="5"/>
        <v>0.56799999999999995</v>
      </c>
      <c r="E62" s="78">
        <f t="shared" si="5"/>
        <v>0</v>
      </c>
      <c r="F62" s="78">
        <f t="shared" si="5"/>
        <v>0</v>
      </c>
      <c r="G62" s="78">
        <f t="shared" si="5"/>
        <v>128305.028133</v>
      </c>
      <c r="H62" s="78">
        <f t="shared" si="5"/>
        <v>9298.3196509999998</v>
      </c>
      <c r="I62" s="78">
        <f t="shared" si="5"/>
        <v>340192.03831600002</v>
      </c>
      <c r="J62" s="78">
        <f t="shared" si="5"/>
        <v>8.2529439999999994</v>
      </c>
      <c r="K62" s="78">
        <f t="shared" si="5"/>
        <v>0</v>
      </c>
      <c r="L62" s="78">
        <f t="shared" si="5"/>
        <v>457.37294700000001</v>
      </c>
      <c r="M62" s="79">
        <f>SUM(C62:L62)</f>
        <v>745507.92380300001</v>
      </c>
    </row>
    <row r="63" spans="1:13" ht="15.75" x14ac:dyDescent="0.25">
      <c r="A63" s="58">
        <v>3</v>
      </c>
      <c r="B63" s="77" t="str">
        <f t="shared" si="3"/>
        <v>SANTIAGO CORREDORES DE BOLSA LTDA.</v>
      </c>
      <c r="C63" s="78">
        <f t="shared" ref="C63:L63" si="6">C10/1000000</f>
        <v>10064.323746</v>
      </c>
      <c r="D63" s="78">
        <f t="shared" si="6"/>
        <v>1.3560000000000001</v>
      </c>
      <c r="E63" s="78">
        <f t="shared" si="6"/>
        <v>0</v>
      </c>
      <c r="F63" s="78">
        <f t="shared" si="6"/>
        <v>0</v>
      </c>
      <c r="G63" s="78">
        <f t="shared" si="6"/>
        <v>479220.02727700002</v>
      </c>
      <c r="H63" s="78">
        <f t="shared" si="6"/>
        <v>55183.553178000002</v>
      </c>
      <c r="I63" s="78">
        <f t="shared" si="6"/>
        <v>685537.56730700005</v>
      </c>
      <c r="J63" s="78">
        <f t="shared" si="6"/>
        <v>0</v>
      </c>
      <c r="K63" s="78">
        <f t="shared" si="6"/>
        <v>0</v>
      </c>
      <c r="L63" s="78">
        <f t="shared" si="6"/>
        <v>78292.768605999998</v>
      </c>
      <c r="M63" s="79">
        <f>SUM(C63:L63)</f>
        <v>1308299.5961140003</v>
      </c>
    </row>
    <row r="64" spans="1:13" ht="15.75" x14ac:dyDescent="0.25">
      <c r="A64" s="58">
        <v>4</v>
      </c>
      <c r="B64" s="77" t="str">
        <f t="shared" si="3"/>
        <v>BBVA CORREDORES DE BOLSA  S.A.</v>
      </c>
      <c r="C64" s="78">
        <f t="shared" ref="C64:L64" si="7">C11/1000000</f>
        <v>54099.084752000002</v>
      </c>
      <c r="D64" s="78">
        <f t="shared" si="7"/>
        <v>0.17</v>
      </c>
      <c r="E64" s="78">
        <f t="shared" si="7"/>
        <v>0</v>
      </c>
      <c r="F64" s="78">
        <f t="shared" si="7"/>
        <v>0</v>
      </c>
      <c r="G64" s="78">
        <f t="shared" si="7"/>
        <v>847531.59606699995</v>
      </c>
      <c r="H64" s="78">
        <f t="shared" si="7"/>
        <v>84432.854109000007</v>
      </c>
      <c r="I64" s="78">
        <f t="shared" si="7"/>
        <v>936751.57343400002</v>
      </c>
      <c r="J64" s="78">
        <f t="shared" si="7"/>
        <v>0</v>
      </c>
      <c r="K64" s="78">
        <f t="shared" si="7"/>
        <v>0</v>
      </c>
      <c r="L64" s="78">
        <f t="shared" si="7"/>
        <v>662840.64141299995</v>
      </c>
      <c r="M64" s="79">
        <f>SUM(C64:L64)</f>
        <v>2585655.9197749998</v>
      </c>
    </row>
    <row r="65" spans="1:13" ht="15.75" x14ac:dyDescent="0.25">
      <c r="A65" s="58">
        <v>5</v>
      </c>
      <c r="B65" s="77" t="str">
        <f t="shared" si="3"/>
        <v>SCOTIA SUD AMERICANO CORREDORES DE BOLSA S.A.</v>
      </c>
      <c r="C65" s="78">
        <f t="shared" ref="C65:L65" si="8">C12/1000000</f>
        <v>3856.6500759999999</v>
      </c>
      <c r="D65" s="78">
        <f t="shared" si="8"/>
        <v>0</v>
      </c>
      <c r="E65" s="78">
        <f t="shared" si="8"/>
        <v>0</v>
      </c>
      <c r="F65" s="78">
        <f t="shared" si="8"/>
        <v>0</v>
      </c>
      <c r="G65" s="78">
        <f t="shared" si="8"/>
        <v>254974.75550100001</v>
      </c>
      <c r="H65" s="78">
        <f t="shared" si="8"/>
        <v>5227.8355499999998</v>
      </c>
      <c r="I65" s="78">
        <f t="shared" si="8"/>
        <v>525223.90521600004</v>
      </c>
      <c r="J65" s="78">
        <f t="shared" si="8"/>
        <v>3.726</v>
      </c>
      <c r="K65" s="78">
        <f t="shared" si="8"/>
        <v>0</v>
      </c>
      <c r="L65" s="78">
        <f t="shared" si="8"/>
        <v>125529.21715900001</v>
      </c>
      <c r="M65" s="79">
        <f>SUM(C65:L65)</f>
        <v>914816.08950200002</v>
      </c>
    </row>
    <row r="66" spans="1:13" ht="15.75" x14ac:dyDescent="0.25">
      <c r="A66" s="58">
        <v>6</v>
      </c>
      <c r="B66" s="77" t="str">
        <f t="shared" si="3"/>
        <v>VALORES SECURITY S.A. CORREDORES  DE BOLSA</v>
      </c>
      <c r="C66" s="78">
        <f t="shared" ref="C66:L66" si="9">C13/1000000</f>
        <v>23826.789276</v>
      </c>
      <c r="D66" s="78">
        <f t="shared" si="9"/>
        <v>0.16</v>
      </c>
      <c r="E66" s="78">
        <f t="shared" si="9"/>
        <v>0</v>
      </c>
      <c r="F66" s="78">
        <f t="shared" si="9"/>
        <v>0</v>
      </c>
      <c r="G66" s="78">
        <f t="shared" si="9"/>
        <v>153990.54680099999</v>
      </c>
      <c r="H66" s="78">
        <f t="shared" si="9"/>
        <v>26541.314085000002</v>
      </c>
      <c r="I66" s="78">
        <f t="shared" si="9"/>
        <v>161531.000967</v>
      </c>
      <c r="J66" s="78">
        <f t="shared" si="9"/>
        <v>0</v>
      </c>
      <c r="K66" s="78">
        <f t="shared" si="9"/>
        <v>0</v>
      </c>
      <c r="L66" s="78">
        <f t="shared" si="9"/>
        <v>1961976.9539079999</v>
      </c>
      <c r="M66" s="79">
        <f t="shared" ref="M66:M100" si="10">SUM(C66:L66)</f>
        <v>2327866.7650369997</v>
      </c>
    </row>
    <row r="67" spans="1:13" ht="15.75" x14ac:dyDescent="0.25">
      <c r="A67" s="58">
        <v>7</v>
      </c>
      <c r="B67" s="77" t="str">
        <f t="shared" si="3"/>
        <v>BCI CORREDOR DE BOLSA S.A.</v>
      </c>
      <c r="C67" s="78">
        <f t="shared" ref="C67:L67" si="11">C14/1000000</f>
        <v>100147.630811</v>
      </c>
      <c r="D67" s="78">
        <f t="shared" si="11"/>
        <v>0</v>
      </c>
      <c r="E67" s="78">
        <f t="shared" si="11"/>
        <v>0</v>
      </c>
      <c r="F67" s="78">
        <f t="shared" si="11"/>
        <v>0</v>
      </c>
      <c r="G67" s="78">
        <f t="shared" si="11"/>
        <v>244948.00229400001</v>
      </c>
      <c r="H67" s="78">
        <f t="shared" si="11"/>
        <v>17205.11061</v>
      </c>
      <c r="I67" s="78">
        <f t="shared" si="11"/>
        <v>410452.22893400001</v>
      </c>
      <c r="J67" s="78">
        <f t="shared" si="11"/>
        <v>0</v>
      </c>
      <c r="K67" s="78">
        <f t="shared" si="11"/>
        <v>0</v>
      </c>
      <c r="L67" s="78">
        <f t="shared" si="11"/>
        <v>0</v>
      </c>
      <c r="M67" s="79">
        <f t="shared" si="10"/>
        <v>772752.972649</v>
      </c>
    </row>
    <row r="68" spans="1:13" ht="15.75" x14ac:dyDescent="0.25">
      <c r="A68" s="58">
        <v>8</v>
      </c>
      <c r="B68" s="77" t="str">
        <f t="shared" si="3"/>
        <v>SANTANDER INVESTMENT S.A. C. DE BOLSA</v>
      </c>
      <c r="C68" s="78">
        <f t="shared" ref="C68:L68" si="12">C15/1000000</f>
        <v>62151.755302999998</v>
      </c>
      <c r="D68" s="78">
        <f t="shared" si="12"/>
        <v>0</v>
      </c>
      <c r="E68" s="78">
        <f t="shared" si="12"/>
        <v>0</v>
      </c>
      <c r="F68" s="78">
        <f t="shared" si="12"/>
        <v>0</v>
      </c>
      <c r="G68" s="78">
        <f t="shared" si="12"/>
        <v>68105.991225999998</v>
      </c>
      <c r="H68" s="78">
        <f t="shared" si="12"/>
        <v>0</v>
      </c>
      <c r="I68" s="78">
        <f t="shared" si="12"/>
        <v>302.543184</v>
      </c>
      <c r="J68" s="78">
        <f t="shared" si="12"/>
        <v>0</v>
      </c>
      <c r="K68" s="78">
        <f t="shared" si="12"/>
        <v>0</v>
      </c>
      <c r="L68" s="78">
        <f t="shared" si="12"/>
        <v>585233.37649099994</v>
      </c>
      <c r="M68" s="79">
        <f t="shared" si="10"/>
        <v>715793.66620399989</v>
      </c>
    </row>
    <row r="69" spans="1:13" ht="15.75" x14ac:dyDescent="0.25">
      <c r="A69" s="58">
        <v>9</v>
      </c>
      <c r="B69" s="77" t="str">
        <f t="shared" si="3"/>
        <v>LARRAIN VIAL S.A. CORREDORES DE BOLSA</v>
      </c>
      <c r="C69" s="78">
        <f t="shared" ref="C69:L69" si="13">C16/1000000</f>
        <v>188257.49033900001</v>
      </c>
      <c r="D69" s="78">
        <f t="shared" si="13"/>
        <v>14.012499999999999</v>
      </c>
      <c r="E69" s="78">
        <f t="shared" si="13"/>
        <v>0</v>
      </c>
      <c r="F69" s="78">
        <f t="shared" si="13"/>
        <v>0</v>
      </c>
      <c r="G69" s="78">
        <f t="shared" si="13"/>
        <v>27225.366667999999</v>
      </c>
      <c r="H69" s="78">
        <f t="shared" si="13"/>
        <v>4261.0388469999998</v>
      </c>
      <c r="I69" s="78">
        <f t="shared" si="13"/>
        <v>65244.647027999999</v>
      </c>
      <c r="J69" s="78">
        <f t="shared" si="13"/>
        <v>174.321349</v>
      </c>
      <c r="K69" s="78">
        <f t="shared" si="13"/>
        <v>0</v>
      </c>
      <c r="L69" s="78">
        <f t="shared" si="13"/>
        <v>147386.21339300001</v>
      </c>
      <c r="M69" s="79">
        <f t="shared" si="10"/>
        <v>432563.09012399998</v>
      </c>
    </row>
    <row r="70" spans="1:13" ht="15.75" x14ac:dyDescent="0.25">
      <c r="A70" s="58">
        <v>10</v>
      </c>
      <c r="B70" s="77" t="str">
        <f t="shared" si="3"/>
        <v>DEUTSCHE SECURITIES C.  DE BOLSA LTDA.</v>
      </c>
      <c r="C70" s="78">
        <f t="shared" ref="C70:L70" si="14">C17/1000000</f>
        <v>56136.346320999997</v>
      </c>
      <c r="D70" s="78">
        <f t="shared" si="14"/>
        <v>0</v>
      </c>
      <c r="E70" s="78">
        <f t="shared" si="14"/>
        <v>0</v>
      </c>
      <c r="F70" s="78">
        <f t="shared" si="14"/>
        <v>0</v>
      </c>
      <c r="G70" s="78">
        <f t="shared" si="14"/>
        <v>279361.08614700002</v>
      </c>
      <c r="H70" s="78">
        <f t="shared" si="14"/>
        <v>183.62580700000001</v>
      </c>
      <c r="I70" s="78">
        <f t="shared" si="14"/>
        <v>0</v>
      </c>
      <c r="J70" s="78">
        <f t="shared" si="14"/>
        <v>0</v>
      </c>
      <c r="K70" s="78">
        <f t="shared" si="14"/>
        <v>0</v>
      </c>
      <c r="L70" s="78">
        <f t="shared" si="14"/>
        <v>332881.87406900001</v>
      </c>
      <c r="M70" s="79">
        <f t="shared" si="10"/>
        <v>668562.93234400009</v>
      </c>
    </row>
    <row r="71" spans="1:13" ht="15.75" x14ac:dyDescent="0.25">
      <c r="A71" s="58">
        <v>11</v>
      </c>
      <c r="B71" s="77" t="str">
        <f t="shared" si="3"/>
        <v>TANNER  CORREDORES DE BOLSA S.A.</v>
      </c>
      <c r="C71" s="78">
        <f t="shared" ref="C71:L71" si="15">C18/1000000</f>
        <v>11482.328401999999</v>
      </c>
      <c r="D71" s="78">
        <f t="shared" si="15"/>
        <v>0</v>
      </c>
      <c r="E71" s="78">
        <f t="shared" si="15"/>
        <v>0</v>
      </c>
      <c r="F71" s="78">
        <f t="shared" si="15"/>
        <v>0</v>
      </c>
      <c r="G71" s="78">
        <f t="shared" si="15"/>
        <v>73.682357999999994</v>
      </c>
      <c r="H71" s="78">
        <f t="shared" si="15"/>
        <v>2401.2991280000001</v>
      </c>
      <c r="I71" s="78">
        <f t="shared" si="15"/>
        <v>16415.920117000001</v>
      </c>
      <c r="J71" s="78">
        <f t="shared" si="15"/>
        <v>0</v>
      </c>
      <c r="K71" s="78">
        <f t="shared" si="15"/>
        <v>0</v>
      </c>
      <c r="L71" s="78">
        <f t="shared" si="15"/>
        <v>79488.151717000001</v>
      </c>
      <c r="M71" s="79">
        <f t="shared" si="10"/>
        <v>109861.38172200001</v>
      </c>
    </row>
    <row r="72" spans="1:13" ht="15.75" x14ac:dyDescent="0.25">
      <c r="A72" s="58">
        <v>12</v>
      </c>
      <c r="B72" s="77" t="str">
        <f t="shared" si="3"/>
        <v>BANCOESTADO S.A. CORREDORES DE BOLSA</v>
      </c>
      <c r="C72" s="78">
        <f t="shared" ref="C72:L72" si="16">C19/1000000</f>
        <v>204.47721300000001</v>
      </c>
      <c r="D72" s="78">
        <f t="shared" si="16"/>
        <v>0</v>
      </c>
      <c r="E72" s="78">
        <f t="shared" si="16"/>
        <v>0</v>
      </c>
      <c r="F72" s="78">
        <f t="shared" si="16"/>
        <v>0</v>
      </c>
      <c r="G72" s="78">
        <f t="shared" si="16"/>
        <v>300584.27435600001</v>
      </c>
      <c r="H72" s="78">
        <f t="shared" si="16"/>
        <v>44499.00245</v>
      </c>
      <c r="I72" s="78">
        <f t="shared" si="16"/>
        <v>848161.03359500004</v>
      </c>
      <c r="J72" s="78">
        <f t="shared" si="16"/>
        <v>0</v>
      </c>
      <c r="K72" s="78">
        <f t="shared" si="16"/>
        <v>0</v>
      </c>
      <c r="L72" s="78">
        <f t="shared" si="16"/>
        <v>1141369.1869039999</v>
      </c>
      <c r="M72" s="79">
        <f t="shared" si="10"/>
        <v>2334817.9745180001</v>
      </c>
    </row>
    <row r="73" spans="1:13" ht="15.75" x14ac:dyDescent="0.25">
      <c r="A73" s="58">
        <v>13</v>
      </c>
      <c r="B73" s="77" t="str">
        <f t="shared" si="3"/>
        <v>I.M. TRUST S.A. CORREDORES DE BOLSA</v>
      </c>
      <c r="C73" s="78">
        <f t="shared" ref="C73:L73" si="17">C20/1000000</f>
        <v>44566.080969000002</v>
      </c>
      <c r="D73" s="78">
        <f t="shared" si="17"/>
        <v>0</v>
      </c>
      <c r="E73" s="78">
        <f t="shared" si="17"/>
        <v>0</v>
      </c>
      <c r="F73" s="78">
        <f t="shared" si="17"/>
        <v>0</v>
      </c>
      <c r="G73" s="78">
        <f t="shared" si="17"/>
        <v>29733.747022</v>
      </c>
      <c r="H73" s="78">
        <f t="shared" si="17"/>
        <v>430.58455400000003</v>
      </c>
      <c r="I73" s="78">
        <f t="shared" si="17"/>
        <v>6396.0221750000001</v>
      </c>
      <c r="J73" s="78">
        <f t="shared" si="17"/>
        <v>0</v>
      </c>
      <c r="K73" s="78">
        <f t="shared" si="17"/>
        <v>0</v>
      </c>
      <c r="L73" s="78">
        <f t="shared" si="17"/>
        <v>129585.889102</v>
      </c>
      <c r="M73" s="79">
        <f t="shared" si="10"/>
        <v>210712.32382200001</v>
      </c>
    </row>
    <row r="74" spans="1:13" ht="15.75" x14ac:dyDescent="0.25">
      <c r="A74" s="58">
        <v>14</v>
      </c>
      <c r="B74" s="77" t="str">
        <f t="shared" si="3"/>
        <v>MOLINA, SWETT Y VALDES S.A. C. DE BOLSA</v>
      </c>
      <c r="C74" s="78">
        <f t="shared" ref="C74:L74" si="18">C21/1000000</f>
        <v>2801.6326439999998</v>
      </c>
      <c r="D74" s="78">
        <f t="shared" si="18"/>
        <v>4.9050000000000002</v>
      </c>
      <c r="E74" s="78">
        <f t="shared" si="18"/>
        <v>0</v>
      </c>
      <c r="F74" s="78">
        <f t="shared" si="18"/>
        <v>0</v>
      </c>
      <c r="G74" s="78">
        <f t="shared" si="18"/>
        <v>11184.194646</v>
      </c>
      <c r="H74" s="78">
        <f t="shared" si="18"/>
        <v>18653.549921999998</v>
      </c>
      <c r="I74" s="78">
        <f t="shared" si="18"/>
        <v>617.21974999999998</v>
      </c>
      <c r="J74" s="78">
        <f t="shared" si="18"/>
        <v>0</v>
      </c>
      <c r="K74" s="78">
        <f t="shared" si="18"/>
        <v>0</v>
      </c>
      <c r="L74" s="78">
        <f t="shared" si="18"/>
        <v>21987.278998999998</v>
      </c>
      <c r="M74" s="79">
        <f>SUM(C74:L74)</f>
        <v>55248.780960999997</v>
      </c>
    </row>
    <row r="75" spans="1:13" ht="15.75" x14ac:dyDescent="0.25">
      <c r="A75" s="58">
        <v>15</v>
      </c>
      <c r="B75" s="77" t="str">
        <f t="shared" si="3"/>
        <v>CELFIN, GARDEWEG S.A. C. DE BOLSA</v>
      </c>
      <c r="C75" s="78">
        <f t="shared" ref="C75:L75" si="19">C22/1000000</f>
        <v>188839.03571600001</v>
      </c>
      <c r="D75" s="78">
        <f t="shared" si="19"/>
        <v>3.4965000000000002</v>
      </c>
      <c r="E75" s="78">
        <f t="shared" si="19"/>
        <v>0</v>
      </c>
      <c r="F75" s="78">
        <f t="shared" si="19"/>
        <v>0</v>
      </c>
      <c r="G75" s="78">
        <f t="shared" si="19"/>
        <v>31568.553436999999</v>
      </c>
      <c r="H75" s="78">
        <f t="shared" si="19"/>
        <v>27676.474741999999</v>
      </c>
      <c r="I75" s="78">
        <f t="shared" si="19"/>
        <v>28079.859069999999</v>
      </c>
      <c r="J75" s="78">
        <f t="shared" si="19"/>
        <v>0.38977800000000001</v>
      </c>
      <c r="K75" s="78">
        <f t="shared" si="19"/>
        <v>91.448719999999994</v>
      </c>
      <c r="L75" s="78">
        <f t="shared" si="19"/>
        <v>48338.547385999998</v>
      </c>
      <c r="M75" s="79">
        <f t="shared" si="10"/>
        <v>324597.80534899997</v>
      </c>
    </row>
    <row r="76" spans="1:13" ht="15.75" x14ac:dyDescent="0.25">
      <c r="A76" s="58">
        <v>16</v>
      </c>
      <c r="B76" s="77" t="str">
        <f t="shared" si="3"/>
        <v>NEGOCIOS Y VALORES S.A. C. DE BOLSA</v>
      </c>
      <c r="C76" s="78">
        <f t="shared" ref="C76:L76" si="20">C23/1000000</f>
        <v>10530.017214</v>
      </c>
      <c r="D76" s="78">
        <f t="shared" si="20"/>
        <v>0</v>
      </c>
      <c r="E76" s="78">
        <f t="shared" si="20"/>
        <v>0</v>
      </c>
      <c r="F76" s="78">
        <f t="shared" si="20"/>
        <v>0</v>
      </c>
      <c r="G76" s="78">
        <f t="shared" si="20"/>
        <v>4795.5457619999997</v>
      </c>
      <c r="H76" s="78">
        <f t="shared" si="20"/>
        <v>0</v>
      </c>
      <c r="I76" s="78">
        <f t="shared" si="20"/>
        <v>18359.670595</v>
      </c>
      <c r="J76" s="78">
        <f t="shared" si="20"/>
        <v>1.9999979999999999</v>
      </c>
      <c r="K76" s="78">
        <f t="shared" si="20"/>
        <v>0</v>
      </c>
      <c r="L76" s="78">
        <f t="shared" si="20"/>
        <v>75785.356392999995</v>
      </c>
      <c r="M76" s="79">
        <f t="shared" si="10"/>
        <v>109472.589962</v>
      </c>
    </row>
    <row r="77" spans="1:13" ht="15.75" x14ac:dyDescent="0.25">
      <c r="A77" s="58">
        <v>17</v>
      </c>
      <c r="B77" s="77" t="str">
        <f t="shared" si="3"/>
        <v>ALFA CORREDORES DE BOLSA S.A.</v>
      </c>
      <c r="C77" s="78">
        <f t="shared" ref="C77:L77" si="21">C24/1000000</f>
        <v>52010.649473999998</v>
      </c>
      <c r="D77" s="78">
        <f t="shared" si="21"/>
        <v>0.16</v>
      </c>
      <c r="E77" s="78">
        <f t="shared" si="21"/>
        <v>0</v>
      </c>
      <c r="F77" s="78">
        <f t="shared" si="21"/>
        <v>0</v>
      </c>
      <c r="G77" s="78">
        <f t="shared" si="21"/>
        <v>20990.468332</v>
      </c>
      <c r="H77" s="78">
        <f t="shared" si="21"/>
        <v>0</v>
      </c>
      <c r="I77" s="78">
        <f t="shared" si="21"/>
        <v>8019.342678</v>
      </c>
      <c r="J77" s="78">
        <f t="shared" si="21"/>
        <v>0</v>
      </c>
      <c r="K77" s="78">
        <f t="shared" si="21"/>
        <v>0</v>
      </c>
      <c r="L77" s="78">
        <f t="shared" si="21"/>
        <v>23021.859815</v>
      </c>
      <c r="M77" s="79">
        <f t="shared" si="10"/>
        <v>104042.480299</v>
      </c>
    </row>
    <row r="78" spans="1:13" ht="15.75" x14ac:dyDescent="0.25">
      <c r="A78" s="58">
        <v>18</v>
      </c>
      <c r="B78" s="77" t="str">
        <f t="shared" si="3"/>
        <v>DUPOL S.A. CORREDORES DE BOLSA</v>
      </c>
      <c r="C78" s="78">
        <f t="shared" ref="C78:L78" si="22">C25/1000000</f>
        <v>0</v>
      </c>
      <c r="D78" s="78">
        <f t="shared" si="22"/>
        <v>0</v>
      </c>
      <c r="E78" s="78">
        <f t="shared" si="22"/>
        <v>0</v>
      </c>
      <c r="F78" s="78">
        <f t="shared" si="22"/>
        <v>0</v>
      </c>
      <c r="G78" s="78">
        <f t="shared" si="22"/>
        <v>0</v>
      </c>
      <c r="H78" s="78">
        <f t="shared" si="22"/>
        <v>0</v>
      </c>
      <c r="I78" s="78">
        <f t="shared" si="22"/>
        <v>0</v>
      </c>
      <c r="J78" s="78">
        <f t="shared" si="22"/>
        <v>0</v>
      </c>
      <c r="K78" s="78">
        <f t="shared" si="22"/>
        <v>0</v>
      </c>
      <c r="L78" s="78">
        <f t="shared" si="22"/>
        <v>0</v>
      </c>
      <c r="M78" s="79">
        <f t="shared" si="10"/>
        <v>0</v>
      </c>
    </row>
    <row r="79" spans="1:13" ht="15.75" x14ac:dyDescent="0.25">
      <c r="A79" s="58">
        <v>19</v>
      </c>
      <c r="B79" s="77" t="str">
        <f t="shared" si="3"/>
        <v>DE LA CERDA Y HATTON C. DE BOLSA S.A.</v>
      </c>
      <c r="C79" s="78">
        <f t="shared" ref="C79:L79" si="23">C26/1000000</f>
        <v>0</v>
      </c>
      <c r="D79" s="78">
        <f t="shared" si="23"/>
        <v>0</v>
      </c>
      <c r="E79" s="78">
        <f t="shared" si="23"/>
        <v>0</v>
      </c>
      <c r="F79" s="78">
        <f t="shared" si="23"/>
        <v>0</v>
      </c>
      <c r="G79" s="78">
        <f t="shared" si="23"/>
        <v>0</v>
      </c>
      <c r="H79" s="78">
        <f t="shared" si="23"/>
        <v>0</v>
      </c>
      <c r="I79" s="78">
        <f t="shared" si="23"/>
        <v>0</v>
      </c>
      <c r="J79" s="78">
        <f t="shared" si="23"/>
        <v>0</v>
      </c>
      <c r="K79" s="78">
        <f t="shared" si="23"/>
        <v>0</v>
      </c>
      <c r="L79" s="78">
        <f t="shared" si="23"/>
        <v>0</v>
      </c>
      <c r="M79" s="79">
        <f t="shared" si="10"/>
        <v>0</v>
      </c>
    </row>
    <row r="80" spans="1:13" ht="15.75" x14ac:dyDescent="0.25">
      <c r="A80" s="58">
        <v>20</v>
      </c>
      <c r="B80" s="77" t="str">
        <f t="shared" si="3"/>
        <v>CORP CORREDORES DE BOLSA S.A.</v>
      </c>
      <c r="C80" s="78">
        <f t="shared" ref="C80:L80" si="24">C27/1000000</f>
        <v>6375.9760319999996</v>
      </c>
      <c r="D80" s="78">
        <f t="shared" si="24"/>
        <v>0.1575</v>
      </c>
      <c r="E80" s="78">
        <f t="shared" si="24"/>
        <v>0</v>
      </c>
      <c r="F80" s="78">
        <f t="shared" si="24"/>
        <v>0</v>
      </c>
      <c r="G80" s="78">
        <f t="shared" si="24"/>
        <v>29531.248443</v>
      </c>
      <c r="H80" s="78">
        <f t="shared" si="24"/>
        <v>32718.223277000001</v>
      </c>
      <c r="I80" s="78">
        <f t="shared" si="24"/>
        <v>132624.56721899999</v>
      </c>
      <c r="J80" s="78">
        <f t="shared" si="24"/>
        <v>0</v>
      </c>
      <c r="K80" s="78">
        <f t="shared" si="24"/>
        <v>0</v>
      </c>
      <c r="L80" s="78">
        <f t="shared" si="24"/>
        <v>630968.33604700002</v>
      </c>
      <c r="M80" s="79">
        <f t="shared" si="10"/>
        <v>832218.50851800002</v>
      </c>
    </row>
    <row r="81" spans="1:13" ht="15.75" x14ac:dyDescent="0.25">
      <c r="A81" s="58">
        <v>21</v>
      </c>
      <c r="B81" s="77" t="str">
        <f t="shared" si="3"/>
        <v>UGARTE Y CIA. CORREDORES DE BOLSA S.A.</v>
      </c>
      <c r="C81" s="78">
        <f t="shared" ref="C81:L81" si="25">C28/1000000</f>
        <v>5919.9330410000002</v>
      </c>
      <c r="D81" s="78">
        <f t="shared" si="25"/>
        <v>3.3075000000000001</v>
      </c>
      <c r="E81" s="78">
        <f t="shared" si="25"/>
        <v>3.0991499999999998</v>
      </c>
      <c r="F81" s="78">
        <f t="shared" si="25"/>
        <v>0</v>
      </c>
      <c r="G81" s="78">
        <f t="shared" si="25"/>
        <v>0</v>
      </c>
      <c r="H81" s="78">
        <f t="shared" si="25"/>
        <v>33.606172000000001</v>
      </c>
      <c r="I81" s="78">
        <f t="shared" si="25"/>
        <v>0</v>
      </c>
      <c r="J81" s="78">
        <f t="shared" si="25"/>
        <v>0</v>
      </c>
      <c r="K81" s="78">
        <f t="shared" si="25"/>
        <v>0</v>
      </c>
      <c r="L81" s="78">
        <f t="shared" si="25"/>
        <v>3284.5825730000001</v>
      </c>
      <c r="M81" s="79">
        <f t="shared" si="10"/>
        <v>9244.5284360000005</v>
      </c>
    </row>
    <row r="82" spans="1:13" ht="15.75" x14ac:dyDescent="0.25">
      <c r="A82" s="58">
        <v>22</v>
      </c>
      <c r="B82" s="77" t="str">
        <f t="shared" si="3"/>
        <v xml:space="preserve">FINANZAS Y NEGOCIOS S.A. C. DE BOLSA </v>
      </c>
      <c r="C82" s="78">
        <f t="shared" ref="C82:L82" si="26">C29/1000000</f>
        <v>6163.2457560000003</v>
      </c>
      <c r="D82" s="78">
        <f t="shared" si="26"/>
        <v>0</v>
      </c>
      <c r="E82" s="78">
        <f t="shared" si="26"/>
        <v>0</v>
      </c>
      <c r="F82" s="78">
        <f t="shared" si="26"/>
        <v>0</v>
      </c>
      <c r="G82" s="78">
        <f t="shared" si="26"/>
        <v>0</v>
      </c>
      <c r="H82" s="78">
        <f t="shared" si="26"/>
        <v>0</v>
      </c>
      <c r="I82" s="78">
        <f t="shared" si="26"/>
        <v>0</v>
      </c>
      <c r="J82" s="78">
        <f t="shared" si="26"/>
        <v>0</v>
      </c>
      <c r="K82" s="78">
        <f t="shared" si="26"/>
        <v>0</v>
      </c>
      <c r="L82" s="78">
        <f t="shared" si="26"/>
        <v>4902.3881629999996</v>
      </c>
      <c r="M82" s="79">
        <f t="shared" si="10"/>
        <v>11065.633919</v>
      </c>
    </row>
    <row r="83" spans="1:13" ht="15.75" x14ac:dyDescent="0.25">
      <c r="A83" s="58">
        <v>23</v>
      </c>
      <c r="B83" s="77" t="str">
        <f t="shared" si="3"/>
        <v>URETA Y BIANCHI CORREDORES DE  BOLSA S.A.</v>
      </c>
      <c r="C83" s="78">
        <f t="shared" ref="C83:L83" si="27">C30/1000000</f>
        <v>38103.509838999998</v>
      </c>
      <c r="D83" s="78">
        <f t="shared" si="27"/>
        <v>1.7330000000000001</v>
      </c>
      <c r="E83" s="78">
        <f t="shared" si="27"/>
        <v>3.0991499999999998</v>
      </c>
      <c r="F83" s="78">
        <f t="shared" si="27"/>
        <v>0</v>
      </c>
      <c r="G83" s="78">
        <f t="shared" si="27"/>
        <v>0</v>
      </c>
      <c r="H83" s="78">
        <f t="shared" si="27"/>
        <v>0</v>
      </c>
      <c r="I83" s="78">
        <f t="shared" si="27"/>
        <v>0</v>
      </c>
      <c r="J83" s="78">
        <f t="shared" si="27"/>
        <v>3.726</v>
      </c>
      <c r="K83" s="78">
        <f t="shared" si="27"/>
        <v>0</v>
      </c>
      <c r="L83" s="78">
        <f t="shared" si="27"/>
        <v>0</v>
      </c>
      <c r="M83" s="79">
        <f t="shared" si="10"/>
        <v>38112.067989000003</v>
      </c>
    </row>
    <row r="84" spans="1:13" ht="15.75" x14ac:dyDescent="0.25">
      <c r="A84" s="58">
        <v>24</v>
      </c>
      <c r="B84" s="77" t="str">
        <f t="shared" si="3"/>
        <v>MUNITA Y CRUZAT S.A. CORREDORES DE BOLSA</v>
      </c>
      <c r="C84" s="78">
        <f t="shared" ref="C84:L84" si="28">C31/1000000</f>
        <v>5581.3304479999997</v>
      </c>
      <c r="D84" s="78">
        <f t="shared" si="28"/>
        <v>0</v>
      </c>
      <c r="E84" s="78">
        <f t="shared" si="28"/>
        <v>0</v>
      </c>
      <c r="F84" s="78">
        <f t="shared" si="28"/>
        <v>0</v>
      </c>
      <c r="G84" s="78">
        <f t="shared" si="28"/>
        <v>0</v>
      </c>
      <c r="H84" s="78">
        <f t="shared" si="28"/>
        <v>2.6333880000000001</v>
      </c>
      <c r="I84" s="78">
        <f t="shared" si="28"/>
        <v>0</v>
      </c>
      <c r="J84" s="78">
        <f t="shared" si="28"/>
        <v>0</v>
      </c>
      <c r="K84" s="78">
        <f t="shared" si="28"/>
        <v>0</v>
      </c>
      <c r="L84" s="78">
        <f t="shared" si="28"/>
        <v>3170.8397450000002</v>
      </c>
      <c r="M84" s="79">
        <f>SUM(C84:L84)</f>
        <v>8754.8035810000001</v>
      </c>
    </row>
    <row r="85" spans="1:13" ht="15.75" x14ac:dyDescent="0.25">
      <c r="A85" s="58">
        <v>25</v>
      </c>
      <c r="B85" s="77" t="str">
        <f t="shared" si="3"/>
        <v>RAIMUNDO SERRANO MC AULIFFE C. DE B. S.A.</v>
      </c>
      <c r="C85" s="78">
        <f t="shared" ref="C85:L85" si="29">C32/1000000</f>
        <v>3113.8576830000002</v>
      </c>
      <c r="D85" s="78">
        <f t="shared" si="29"/>
        <v>1.9990600000000001</v>
      </c>
      <c r="E85" s="78">
        <f t="shared" si="29"/>
        <v>0</v>
      </c>
      <c r="F85" s="78">
        <f t="shared" si="29"/>
        <v>0</v>
      </c>
      <c r="G85" s="78">
        <f t="shared" si="29"/>
        <v>0</v>
      </c>
      <c r="H85" s="78">
        <f t="shared" si="29"/>
        <v>0</v>
      </c>
      <c r="I85" s="78">
        <f t="shared" si="29"/>
        <v>0</v>
      </c>
      <c r="J85" s="78">
        <f t="shared" si="29"/>
        <v>10.321349</v>
      </c>
      <c r="K85" s="78">
        <f t="shared" si="29"/>
        <v>0.45030799999999999</v>
      </c>
      <c r="L85" s="78">
        <f t="shared" si="29"/>
        <v>0</v>
      </c>
      <c r="M85" s="79">
        <f t="shared" si="10"/>
        <v>3126.6284000000001</v>
      </c>
    </row>
    <row r="86" spans="1:13" ht="15.75" x14ac:dyDescent="0.25">
      <c r="A86" s="58">
        <v>26</v>
      </c>
      <c r="B86" s="77" t="str">
        <f t="shared" si="3"/>
        <v>ETCHEGARAY S.A. CORREDORES DE BOLSA</v>
      </c>
      <c r="C86" s="78">
        <f t="shared" ref="C86:C102" si="30">C33/1000000</f>
        <v>958.66955099999996</v>
      </c>
      <c r="D86" s="78">
        <f t="shared" ref="D86:K86" si="31">E33/1000000</f>
        <v>0</v>
      </c>
      <c r="E86" s="78">
        <f t="shared" si="31"/>
        <v>0</v>
      </c>
      <c r="F86" s="78">
        <f t="shared" si="31"/>
        <v>0</v>
      </c>
      <c r="G86" s="78">
        <f t="shared" si="31"/>
        <v>0</v>
      </c>
      <c r="H86" s="78">
        <f t="shared" si="31"/>
        <v>0</v>
      </c>
      <c r="I86" s="78">
        <f t="shared" si="31"/>
        <v>0</v>
      </c>
      <c r="J86" s="78">
        <f t="shared" si="31"/>
        <v>0</v>
      </c>
      <c r="K86" s="78">
        <f t="shared" si="31"/>
        <v>0</v>
      </c>
      <c r="L86" s="78">
        <f t="shared" ref="L86:L102" si="32">L33/1000000</f>
        <v>0</v>
      </c>
      <c r="M86" s="79">
        <f t="shared" si="10"/>
        <v>958.66955099999996</v>
      </c>
    </row>
    <row r="87" spans="1:13" ht="15.75" x14ac:dyDescent="0.25">
      <c r="A87" s="58">
        <v>27</v>
      </c>
      <c r="B87" s="77" t="str">
        <f t="shared" si="3"/>
        <v>COVARRUBIAS Y CIA. C. DE BOLSA LTDA.</v>
      </c>
      <c r="C87" s="78">
        <f t="shared" si="30"/>
        <v>5944.1575469999998</v>
      </c>
      <c r="D87" s="78">
        <f t="shared" ref="D87:K100" si="33">D34/1000000</f>
        <v>16.1355</v>
      </c>
      <c r="E87" s="78">
        <f t="shared" si="33"/>
        <v>0</v>
      </c>
      <c r="F87" s="78">
        <f t="shared" si="33"/>
        <v>0</v>
      </c>
      <c r="G87" s="78">
        <f t="shared" si="33"/>
        <v>2077.6805730000001</v>
      </c>
      <c r="H87" s="78">
        <f t="shared" si="33"/>
        <v>2618.8548689999998</v>
      </c>
      <c r="I87" s="78">
        <f t="shared" si="33"/>
        <v>0</v>
      </c>
      <c r="J87" s="78">
        <f t="shared" si="33"/>
        <v>14.849208000000001</v>
      </c>
      <c r="K87" s="78">
        <f t="shared" si="33"/>
        <v>0</v>
      </c>
      <c r="L87" s="78">
        <f t="shared" si="32"/>
        <v>3805.867088</v>
      </c>
      <c r="M87" s="79">
        <f t="shared" si="10"/>
        <v>14477.544784999998</v>
      </c>
    </row>
    <row r="88" spans="1:13" ht="15.75" x14ac:dyDescent="0.25">
      <c r="A88" s="58">
        <v>28</v>
      </c>
      <c r="B88" s="77" t="str">
        <f t="shared" si="3"/>
        <v>VALENZUELA LAFOURCADE S.A. C. DE BOLSA</v>
      </c>
      <c r="C88" s="78">
        <f t="shared" si="30"/>
        <v>1671.6604460000001</v>
      </c>
      <c r="D88" s="78">
        <f t="shared" si="33"/>
        <v>2.5350000000000001</v>
      </c>
      <c r="E88" s="78">
        <f t="shared" si="33"/>
        <v>0</v>
      </c>
      <c r="F88" s="78">
        <f t="shared" si="33"/>
        <v>0</v>
      </c>
      <c r="G88" s="78">
        <f t="shared" si="33"/>
        <v>0</v>
      </c>
      <c r="H88" s="78">
        <f t="shared" si="33"/>
        <v>0</v>
      </c>
      <c r="I88" s="78">
        <f t="shared" si="33"/>
        <v>0</v>
      </c>
      <c r="J88" s="78">
        <f t="shared" si="33"/>
        <v>0</v>
      </c>
      <c r="K88" s="78">
        <f t="shared" si="33"/>
        <v>0</v>
      </c>
      <c r="L88" s="78">
        <f t="shared" si="32"/>
        <v>0</v>
      </c>
      <c r="M88" s="79">
        <f t="shared" si="10"/>
        <v>1674.1954460000002</v>
      </c>
    </row>
    <row r="89" spans="1:13" ht="15.75" x14ac:dyDescent="0.25">
      <c r="A89" s="58">
        <v>29</v>
      </c>
      <c r="B89" s="77" t="str">
        <f t="shared" si="3"/>
        <v>JAIME LARRAIN Y CIA. C. DE BOLSA LTDA.</v>
      </c>
      <c r="C89" s="78">
        <f t="shared" si="30"/>
        <v>5777.6043920000002</v>
      </c>
      <c r="D89" s="78">
        <f t="shared" si="33"/>
        <v>0</v>
      </c>
      <c r="E89" s="78">
        <f t="shared" si="33"/>
        <v>248.53784999999999</v>
      </c>
      <c r="F89" s="78">
        <f t="shared" si="33"/>
        <v>0</v>
      </c>
      <c r="G89" s="78">
        <f t="shared" si="33"/>
        <v>0</v>
      </c>
      <c r="H89" s="78">
        <f t="shared" si="33"/>
        <v>0</v>
      </c>
      <c r="I89" s="78">
        <f t="shared" si="33"/>
        <v>0</v>
      </c>
      <c r="J89" s="78">
        <f t="shared" si="33"/>
        <v>0</v>
      </c>
      <c r="K89" s="78">
        <f t="shared" si="33"/>
        <v>0</v>
      </c>
      <c r="L89" s="78">
        <f t="shared" si="32"/>
        <v>6.1631999999999998</v>
      </c>
      <c r="M89" s="79">
        <f t="shared" si="10"/>
        <v>6032.3054419999999</v>
      </c>
    </row>
    <row r="90" spans="1:13" ht="15.75" x14ac:dyDescent="0.25">
      <c r="A90" s="58">
        <v>30</v>
      </c>
      <c r="B90" s="77" t="str">
        <f t="shared" si="3"/>
        <v>LIRA S.A. CORREDORES DE BOLSA</v>
      </c>
      <c r="C90" s="78">
        <f t="shared" si="30"/>
        <v>3315.8711109999999</v>
      </c>
      <c r="D90" s="78">
        <f t="shared" si="33"/>
        <v>0</v>
      </c>
      <c r="E90" s="78">
        <f t="shared" si="33"/>
        <v>0</v>
      </c>
      <c r="F90" s="78">
        <f t="shared" si="33"/>
        <v>0</v>
      </c>
      <c r="G90" s="78">
        <f t="shared" si="33"/>
        <v>0</v>
      </c>
      <c r="H90" s="78">
        <f t="shared" si="33"/>
        <v>0</v>
      </c>
      <c r="I90" s="78">
        <f t="shared" si="33"/>
        <v>0</v>
      </c>
      <c r="J90" s="78">
        <f t="shared" si="33"/>
        <v>0</v>
      </c>
      <c r="K90" s="78">
        <f t="shared" si="33"/>
        <v>0</v>
      </c>
      <c r="L90" s="78">
        <f t="shared" si="32"/>
        <v>0</v>
      </c>
      <c r="M90" s="79">
        <f t="shared" si="10"/>
        <v>3315.8711109999999</v>
      </c>
    </row>
    <row r="91" spans="1:13" ht="15.75" x14ac:dyDescent="0.25">
      <c r="A91" s="58">
        <v>31</v>
      </c>
      <c r="B91" s="77" t="str">
        <f t="shared" si="3"/>
        <v>SERGIO CONTRERAS Y CIA. C. DE BOLSA</v>
      </c>
      <c r="C91" s="78">
        <f t="shared" si="30"/>
        <v>1172.384542</v>
      </c>
      <c r="D91" s="78">
        <f t="shared" si="33"/>
        <v>0</v>
      </c>
      <c r="E91" s="78">
        <f t="shared" si="33"/>
        <v>0</v>
      </c>
      <c r="F91" s="78">
        <f t="shared" si="33"/>
        <v>0</v>
      </c>
      <c r="G91" s="78">
        <f t="shared" si="33"/>
        <v>882.75626399999999</v>
      </c>
      <c r="H91" s="78">
        <f t="shared" si="33"/>
        <v>188.52383900000001</v>
      </c>
      <c r="I91" s="78">
        <f t="shared" si="33"/>
        <v>101.088911</v>
      </c>
      <c r="J91" s="78">
        <f t="shared" si="33"/>
        <v>0</v>
      </c>
      <c r="K91" s="78">
        <f t="shared" si="33"/>
        <v>0</v>
      </c>
      <c r="L91" s="78">
        <f t="shared" si="32"/>
        <v>2521.2743460000002</v>
      </c>
      <c r="M91" s="79">
        <f t="shared" si="10"/>
        <v>4866.0279019999998</v>
      </c>
    </row>
    <row r="92" spans="1:13" ht="15.75" x14ac:dyDescent="0.25">
      <c r="A92" s="58">
        <v>32</v>
      </c>
      <c r="B92" s="77" t="str">
        <f t="shared" si="3"/>
        <v>YRARRAZAVAL Y CIA. C. DE BOLSA LTDA.</v>
      </c>
      <c r="C92" s="78">
        <f t="shared" si="30"/>
        <v>1904.3255240000001</v>
      </c>
      <c r="D92" s="78">
        <f t="shared" si="33"/>
        <v>0</v>
      </c>
      <c r="E92" s="78">
        <f t="shared" si="33"/>
        <v>0</v>
      </c>
      <c r="F92" s="78">
        <f t="shared" si="33"/>
        <v>0</v>
      </c>
      <c r="G92" s="78">
        <f t="shared" si="33"/>
        <v>0</v>
      </c>
      <c r="H92" s="78">
        <f t="shared" si="33"/>
        <v>0</v>
      </c>
      <c r="I92" s="78">
        <f t="shared" si="33"/>
        <v>0</v>
      </c>
      <c r="J92" s="78">
        <f t="shared" si="33"/>
        <v>0</v>
      </c>
      <c r="K92" s="78">
        <f t="shared" si="33"/>
        <v>0</v>
      </c>
      <c r="L92" s="78">
        <f t="shared" si="32"/>
        <v>0</v>
      </c>
      <c r="M92" s="79">
        <f t="shared" si="10"/>
        <v>1904.3255240000001</v>
      </c>
    </row>
    <row r="93" spans="1:13" ht="15.75" x14ac:dyDescent="0.25">
      <c r="A93" s="58">
        <v>33</v>
      </c>
      <c r="B93" s="77" t="s">
        <v>51</v>
      </c>
      <c r="C93" s="78">
        <f t="shared" si="30"/>
        <v>46950.992621999998</v>
      </c>
      <c r="D93" s="78">
        <f t="shared" si="33"/>
        <v>0</v>
      </c>
      <c r="E93" s="78">
        <f t="shared" si="33"/>
        <v>0</v>
      </c>
      <c r="F93" s="78">
        <f t="shared" si="33"/>
        <v>0</v>
      </c>
      <c r="G93" s="78">
        <f t="shared" si="33"/>
        <v>3855.6348720000001</v>
      </c>
      <c r="H93" s="78">
        <f t="shared" si="33"/>
        <v>0</v>
      </c>
      <c r="I93" s="78">
        <f t="shared" si="33"/>
        <v>4970.8278639999999</v>
      </c>
      <c r="J93" s="78">
        <f t="shared" si="33"/>
        <v>0</v>
      </c>
      <c r="K93" s="78">
        <f t="shared" si="33"/>
        <v>184.9794</v>
      </c>
      <c r="L93" s="78">
        <f t="shared" si="32"/>
        <v>400869.65122699999</v>
      </c>
      <c r="M93" s="79">
        <f t="shared" si="10"/>
        <v>456832.08598500001</v>
      </c>
    </row>
    <row r="94" spans="1:13" ht="15.75" x14ac:dyDescent="0.25">
      <c r="A94" s="58">
        <v>34</v>
      </c>
      <c r="B94" s="77" t="s">
        <v>52</v>
      </c>
      <c r="C94" s="78">
        <f t="shared" si="30"/>
        <v>92.886274</v>
      </c>
      <c r="D94" s="78">
        <f t="shared" si="33"/>
        <v>0</v>
      </c>
      <c r="E94" s="78">
        <f t="shared" si="33"/>
        <v>0</v>
      </c>
      <c r="F94" s="78">
        <f t="shared" si="33"/>
        <v>0</v>
      </c>
      <c r="G94" s="78">
        <f t="shared" si="33"/>
        <v>113824.447006</v>
      </c>
      <c r="H94" s="78">
        <f t="shared" si="33"/>
        <v>1423.120615</v>
      </c>
      <c r="I94" s="78">
        <f t="shared" si="33"/>
        <v>188521.669371</v>
      </c>
      <c r="J94" s="78">
        <f t="shared" si="33"/>
        <v>0</v>
      </c>
      <c r="K94" s="78">
        <f t="shared" si="33"/>
        <v>0</v>
      </c>
      <c r="L94" s="78">
        <f t="shared" si="32"/>
        <v>1066737.6191700001</v>
      </c>
      <c r="M94" s="79">
        <f t="shared" si="10"/>
        <v>1370599.7424360001</v>
      </c>
    </row>
    <row r="95" spans="1:13" ht="15.75" x14ac:dyDescent="0.25">
      <c r="A95" s="58">
        <v>35</v>
      </c>
      <c r="B95" s="77" t="str">
        <f>B42</f>
        <v>INTERVALORES CORREDORES DE BOLSA S.A.</v>
      </c>
      <c r="C95" s="78">
        <f t="shared" si="30"/>
        <v>0</v>
      </c>
      <c r="D95" s="78">
        <f t="shared" si="33"/>
        <v>0</v>
      </c>
      <c r="E95" s="78">
        <f t="shared" si="33"/>
        <v>0</v>
      </c>
      <c r="F95" s="78">
        <f t="shared" si="33"/>
        <v>0</v>
      </c>
      <c r="G95" s="78">
        <f t="shared" si="33"/>
        <v>0</v>
      </c>
      <c r="H95" s="78">
        <f t="shared" si="33"/>
        <v>0</v>
      </c>
      <c r="I95" s="78">
        <f t="shared" si="33"/>
        <v>0</v>
      </c>
      <c r="J95" s="78">
        <f t="shared" si="33"/>
        <v>0</v>
      </c>
      <c r="K95" s="78">
        <f t="shared" si="33"/>
        <v>0</v>
      </c>
      <c r="L95" s="78">
        <f t="shared" si="32"/>
        <v>0</v>
      </c>
      <c r="M95" s="79">
        <f t="shared" si="10"/>
        <v>0</v>
      </c>
    </row>
    <row r="96" spans="1:13" ht="15.75" x14ac:dyDescent="0.25">
      <c r="A96" s="58">
        <v>36</v>
      </c>
      <c r="B96" s="77" t="str">
        <f>B43</f>
        <v>CARLOS MARIN ORREGO S.A. C. DE BOLSA</v>
      </c>
      <c r="C96" s="78">
        <f t="shared" si="30"/>
        <v>0</v>
      </c>
      <c r="D96" s="78">
        <f t="shared" si="33"/>
        <v>0</v>
      </c>
      <c r="E96" s="78">
        <f t="shared" si="33"/>
        <v>0</v>
      </c>
      <c r="F96" s="78">
        <f t="shared" si="33"/>
        <v>0</v>
      </c>
      <c r="G96" s="78">
        <f t="shared" si="33"/>
        <v>0</v>
      </c>
      <c r="H96" s="78">
        <f t="shared" si="33"/>
        <v>0</v>
      </c>
      <c r="I96" s="78">
        <f t="shared" si="33"/>
        <v>0</v>
      </c>
      <c r="J96" s="78">
        <f t="shared" si="33"/>
        <v>0</v>
      </c>
      <c r="K96" s="78">
        <f t="shared" si="33"/>
        <v>0</v>
      </c>
      <c r="L96" s="78">
        <f t="shared" si="32"/>
        <v>0</v>
      </c>
      <c r="M96" s="79">
        <f t="shared" si="10"/>
        <v>0</v>
      </c>
    </row>
    <row r="97" spans="1:17" ht="15.75" x14ac:dyDescent="0.25">
      <c r="A97" s="58">
        <v>37</v>
      </c>
      <c r="B97" s="77" t="str">
        <f>B44</f>
        <v>CHILEMARKET S.A. CORREDORES DE BOLSA</v>
      </c>
      <c r="C97" s="78">
        <f t="shared" si="30"/>
        <v>0</v>
      </c>
      <c r="D97" s="78">
        <f t="shared" si="33"/>
        <v>0</v>
      </c>
      <c r="E97" s="78">
        <f t="shared" si="33"/>
        <v>0</v>
      </c>
      <c r="F97" s="78">
        <f t="shared" si="33"/>
        <v>0</v>
      </c>
      <c r="G97" s="78">
        <f t="shared" si="33"/>
        <v>0</v>
      </c>
      <c r="H97" s="78">
        <f t="shared" si="33"/>
        <v>0</v>
      </c>
      <c r="I97" s="78">
        <f t="shared" si="33"/>
        <v>0</v>
      </c>
      <c r="J97" s="78">
        <f t="shared" si="33"/>
        <v>0</v>
      </c>
      <c r="K97" s="78">
        <f t="shared" si="33"/>
        <v>0</v>
      </c>
      <c r="L97" s="78">
        <f t="shared" si="32"/>
        <v>0</v>
      </c>
      <c r="M97" s="79">
        <f t="shared" si="10"/>
        <v>0</v>
      </c>
    </row>
    <row r="98" spans="1:17" ht="15.75" x14ac:dyDescent="0.25">
      <c r="A98" s="58">
        <v>38</v>
      </c>
      <c r="B98" s="77" t="str">
        <f>B45</f>
        <v>CB CORREDORES DE BOLSA S.A.</v>
      </c>
      <c r="C98" s="78">
        <f t="shared" si="30"/>
        <v>0</v>
      </c>
      <c r="D98" s="78">
        <f t="shared" si="33"/>
        <v>0</v>
      </c>
      <c r="E98" s="78">
        <f t="shared" si="33"/>
        <v>0</v>
      </c>
      <c r="F98" s="78">
        <f t="shared" si="33"/>
        <v>0</v>
      </c>
      <c r="G98" s="78">
        <f t="shared" si="33"/>
        <v>0</v>
      </c>
      <c r="H98" s="78">
        <f t="shared" si="33"/>
        <v>0</v>
      </c>
      <c r="I98" s="78">
        <f t="shared" si="33"/>
        <v>0</v>
      </c>
      <c r="J98" s="78">
        <f t="shared" si="33"/>
        <v>0</v>
      </c>
      <c r="K98" s="78">
        <f t="shared" si="33"/>
        <v>0</v>
      </c>
      <c r="L98" s="78">
        <f t="shared" si="32"/>
        <v>0</v>
      </c>
      <c r="M98" s="79">
        <f t="shared" si="10"/>
        <v>0</v>
      </c>
    </row>
    <row r="99" spans="1:17" ht="15.75" x14ac:dyDescent="0.25">
      <c r="A99" s="58">
        <v>39</v>
      </c>
      <c r="B99" s="77" t="s">
        <v>57</v>
      </c>
      <c r="C99" s="78">
        <f t="shared" si="30"/>
        <v>69764.149523999993</v>
      </c>
      <c r="D99" s="78">
        <f t="shared" si="33"/>
        <v>3.3144999999999998</v>
      </c>
      <c r="E99" s="78">
        <f t="shared" si="33"/>
        <v>0</v>
      </c>
      <c r="F99" s="78">
        <f t="shared" si="33"/>
        <v>0</v>
      </c>
      <c r="G99" s="78">
        <f t="shared" si="33"/>
        <v>1982.284214</v>
      </c>
      <c r="H99" s="78">
        <f t="shared" si="33"/>
        <v>3406.8584729999998</v>
      </c>
      <c r="I99" s="78">
        <f t="shared" si="33"/>
        <v>0</v>
      </c>
      <c r="J99" s="78">
        <f t="shared" si="33"/>
        <v>0</v>
      </c>
      <c r="K99" s="78">
        <f t="shared" si="33"/>
        <v>0</v>
      </c>
      <c r="L99" s="78">
        <f t="shared" si="32"/>
        <v>0</v>
      </c>
      <c r="M99" s="79">
        <f>SUM(C99:L99)</f>
        <v>75156.606710999986</v>
      </c>
    </row>
    <row r="100" spans="1:17" ht="15.75" x14ac:dyDescent="0.25">
      <c r="A100" s="58">
        <v>40</v>
      </c>
      <c r="B100" s="77" t="str">
        <f>B47</f>
        <v>MBI CORREDORES DE BOLSA S.A.</v>
      </c>
      <c r="C100" s="78">
        <f t="shared" si="30"/>
        <v>0</v>
      </c>
      <c r="D100" s="78">
        <f t="shared" si="33"/>
        <v>0</v>
      </c>
      <c r="E100" s="78">
        <f t="shared" si="33"/>
        <v>0</v>
      </c>
      <c r="F100" s="78">
        <f t="shared" si="33"/>
        <v>0</v>
      </c>
      <c r="G100" s="78">
        <f t="shared" si="33"/>
        <v>0</v>
      </c>
      <c r="H100" s="78">
        <f t="shared" si="33"/>
        <v>0</v>
      </c>
      <c r="I100" s="78">
        <f t="shared" si="33"/>
        <v>0</v>
      </c>
      <c r="J100" s="78">
        <f t="shared" si="33"/>
        <v>0</v>
      </c>
      <c r="K100" s="78">
        <f t="shared" si="33"/>
        <v>0</v>
      </c>
      <c r="L100" s="78">
        <f t="shared" si="32"/>
        <v>0</v>
      </c>
      <c r="M100" s="79">
        <f t="shared" si="10"/>
        <v>0</v>
      </c>
      <c r="N100" s="34"/>
      <c r="O100" s="35"/>
      <c r="P100" s="34"/>
      <c r="Q100" s="34"/>
    </row>
    <row r="101" spans="1:17" ht="15.75" x14ac:dyDescent="0.25">
      <c r="A101" s="58">
        <v>41</v>
      </c>
      <c r="B101" s="51" t="s">
        <v>59</v>
      </c>
      <c r="C101" s="59">
        <f t="shared" si="30"/>
        <v>0</v>
      </c>
      <c r="D101" s="59">
        <f>D49/1000000</f>
        <v>0</v>
      </c>
      <c r="E101" s="59">
        <f>E49/1000000</f>
        <v>0</v>
      </c>
      <c r="F101" s="59">
        <f>F49/1000000</f>
        <v>0</v>
      </c>
      <c r="G101" s="59">
        <f t="shared" ref="G101:K102" si="34">G48/1000000</f>
        <v>0</v>
      </c>
      <c r="H101" s="59">
        <f t="shared" si="34"/>
        <v>0</v>
      </c>
      <c r="I101" s="59">
        <f t="shared" si="34"/>
        <v>0</v>
      </c>
      <c r="J101" s="59">
        <f t="shared" si="34"/>
        <v>0</v>
      </c>
      <c r="K101" s="59">
        <f t="shared" si="34"/>
        <v>0</v>
      </c>
      <c r="L101" s="59">
        <f t="shared" si="32"/>
        <v>0</v>
      </c>
      <c r="M101" s="60">
        <f>SUM(C101:L101)</f>
        <v>0</v>
      </c>
      <c r="N101" s="34"/>
      <c r="O101" s="34"/>
      <c r="P101" s="34"/>
      <c r="Q101" s="34"/>
    </row>
    <row r="102" spans="1:17" ht="16.5" thickBot="1" x14ac:dyDescent="0.3">
      <c r="A102" s="58">
        <v>42</v>
      </c>
      <c r="B102" s="54" t="s">
        <v>130</v>
      </c>
      <c r="C102" s="64">
        <f t="shared" si="30"/>
        <v>20052.170857000001</v>
      </c>
      <c r="D102" s="64">
        <f>D49/1000000</f>
        <v>0</v>
      </c>
      <c r="E102" s="64">
        <f>E49/1000000</f>
        <v>0</v>
      </c>
      <c r="F102" s="64">
        <f>F49/1000000</f>
        <v>0</v>
      </c>
      <c r="G102" s="64">
        <f t="shared" si="34"/>
        <v>0</v>
      </c>
      <c r="H102" s="64">
        <f t="shared" si="34"/>
        <v>0</v>
      </c>
      <c r="I102" s="64">
        <f t="shared" si="34"/>
        <v>7200.4635689999996</v>
      </c>
      <c r="J102" s="64">
        <f t="shared" si="34"/>
        <v>0</v>
      </c>
      <c r="K102" s="64">
        <f t="shared" si="34"/>
        <v>0</v>
      </c>
      <c r="L102" s="64">
        <f t="shared" si="32"/>
        <v>12668.132516</v>
      </c>
      <c r="M102" s="65">
        <f>SUM(C102:L102)</f>
        <v>39920.766942000002</v>
      </c>
    </row>
    <row r="103" spans="1:17" ht="17.25" thickTop="1" thickBot="1" x14ac:dyDescent="0.3">
      <c r="A103" s="66"/>
      <c r="B103" s="80" t="s">
        <v>4</v>
      </c>
      <c r="C103" s="67">
        <f>SUM(C61:C102)</f>
        <v>1329284.489243</v>
      </c>
      <c r="D103" s="67">
        <f>SUM(D61:D102)</f>
        <v>54.800060000000009</v>
      </c>
      <c r="E103" s="67">
        <f>SUM(E61:E102)</f>
        <v>254.73614999999998</v>
      </c>
      <c r="F103" s="67">
        <f>SUM(F61:F102)</f>
        <v>0</v>
      </c>
      <c r="G103" s="67">
        <f t="shared" ref="G103:L103" si="35">SUM(G61:G102)</f>
        <v>3419955.7057840014</v>
      </c>
      <c r="H103" s="67">
        <f t="shared" si="35"/>
        <v>386219.18452799995</v>
      </c>
      <c r="I103" s="67">
        <f t="shared" si="35"/>
        <v>5080096.6295660008</v>
      </c>
      <c r="J103" s="67">
        <f t="shared" si="35"/>
        <v>218.486626</v>
      </c>
      <c r="K103" s="67">
        <f t="shared" si="35"/>
        <v>276.87842799999999</v>
      </c>
      <c r="L103" s="67">
        <f t="shared" si="35"/>
        <v>7952438.6953429999</v>
      </c>
      <c r="M103" s="81">
        <f>SUM(C103:L103)</f>
        <v>18168799.605728</v>
      </c>
    </row>
    <row r="104" spans="1:17" ht="17.25" thickTop="1" thickBot="1" x14ac:dyDescent="0.3">
      <c r="A104" s="66"/>
      <c r="B104" s="80" t="s">
        <v>61</v>
      </c>
      <c r="C104" s="67">
        <v>1645033.0548859995</v>
      </c>
      <c r="D104" s="67">
        <v>88.109600000000015</v>
      </c>
      <c r="E104" s="67">
        <v>0</v>
      </c>
      <c r="F104" s="67">
        <v>0</v>
      </c>
      <c r="G104" s="67">
        <v>3293877.8609900004</v>
      </c>
      <c r="H104" s="67">
        <v>246343.871862</v>
      </c>
      <c r="I104" s="67">
        <v>4486827.657966001</v>
      </c>
      <c r="J104" s="67">
        <v>44.412990000000001</v>
      </c>
      <c r="K104" s="67">
        <v>619.23150399999997</v>
      </c>
      <c r="L104" s="67">
        <v>7688859.4769569999</v>
      </c>
      <c r="M104" s="81">
        <v>17361693.676754996</v>
      </c>
    </row>
    <row r="105" spans="1:17" ht="15.75" thickTop="1" x14ac:dyDescent="0.25"/>
    <row r="106" spans="1:17" x14ac:dyDescent="0.25">
      <c r="A106" s="83" t="s">
        <v>86</v>
      </c>
      <c r="B106" s="83" t="s">
        <v>118</v>
      </c>
    </row>
    <row r="107" spans="1:17" x14ac:dyDescent="0.25">
      <c r="A107" s="83" t="s">
        <v>88</v>
      </c>
      <c r="B107" s="83" t="s">
        <v>89</v>
      </c>
    </row>
    <row r="108" spans="1:17" x14ac:dyDescent="0.25">
      <c r="A108" s="83"/>
      <c r="B108" s="83"/>
    </row>
    <row r="109" spans="1:17" x14ac:dyDescent="0.25">
      <c r="A109" s="83"/>
      <c r="B109" s="83" t="s">
        <v>64</v>
      </c>
    </row>
    <row r="117" spans="1:13" ht="20.25" x14ac:dyDescent="0.3">
      <c r="A117" s="175" t="s">
        <v>90</v>
      </c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</row>
    <row r="118" spans="1:13" ht="20.25" x14ac:dyDescent="0.3">
      <c r="A118" s="175" t="s">
        <v>91</v>
      </c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</row>
    <row r="119" spans="1:13" ht="20.25" x14ac:dyDescent="0.3">
      <c r="A119" s="175" t="s">
        <v>131</v>
      </c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</row>
    <row r="121" spans="1:13" ht="15.75" x14ac:dyDescent="0.25">
      <c r="A121" s="72"/>
      <c r="B121" s="52"/>
      <c r="C121" s="172" t="s">
        <v>93</v>
      </c>
      <c r="D121" s="172"/>
      <c r="E121" s="172"/>
      <c r="F121" s="172"/>
      <c r="G121" s="172"/>
      <c r="H121" s="172"/>
      <c r="I121" s="172"/>
      <c r="J121" s="172"/>
      <c r="K121" s="172"/>
      <c r="L121" s="52" t="s">
        <v>78</v>
      </c>
      <c r="M121" s="73"/>
    </row>
    <row r="122" spans="1:13" ht="16.5" thickBot="1" x14ac:dyDescent="0.3">
      <c r="A122" s="84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5" t="s">
        <v>94</v>
      </c>
      <c r="M122" s="85"/>
    </row>
    <row r="123" spans="1:13" ht="17.25" thickTop="1" thickBot="1" x14ac:dyDescent="0.3">
      <c r="A123" s="84"/>
      <c r="B123" s="55" t="s">
        <v>79</v>
      </c>
      <c r="C123" s="55" t="s">
        <v>95</v>
      </c>
      <c r="D123" s="55" t="s">
        <v>10</v>
      </c>
      <c r="E123" s="55" t="s">
        <v>11</v>
      </c>
      <c r="F123" s="55" t="s">
        <v>12</v>
      </c>
      <c r="G123" s="55" t="s">
        <v>13</v>
      </c>
      <c r="H123" s="55" t="s">
        <v>81</v>
      </c>
      <c r="I123" s="55" t="s">
        <v>15</v>
      </c>
      <c r="J123" s="55" t="s">
        <v>82</v>
      </c>
      <c r="K123" s="55" t="s">
        <v>83</v>
      </c>
      <c r="L123" s="55" t="s">
        <v>84</v>
      </c>
      <c r="M123" s="86" t="s">
        <v>4</v>
      </c>
    </row>
    <row r="124" spans="1:13" ht="15.75" thickTop="1" x14ac:dyDescent="0.25">
      <c r="A124" s="58">
        <v>1</v>
      </c>
      <c r="B124" s="77" t="str">
        <f t="shared" ref="B124:B155" si="36">B8</f>
        <v>BICE CORREDORES DE BOLSA S.A.</v>
      </c>
      <c r="C124" s="115">
        <f>(C61/C103)*100</f>
        <v>2.2719837800258178</v>
      </c>
      <c r="D124" s="87">
        <f t="shared" ref="D124:L124" si="37">(D61/D103)*100</f>
        <v>1.4416042610172324</v>
      </c>
      <c r="E124" s="87">
        <f t="shared" si="37"/>
        <v>0</v>
      </c>
      <c r="F124" s="87">
        <v>0</v>
      </c>
      <c r="G124" s="87">
        <f t="shared" si="37"/>
        <v>11.263560745348705</v>
      </c>
      <c r="H124" s="87">
        <f t="shared" si="37"/>
        <v>12.902725513985244</v>
      </c>
      <c r="I124" s="87">
        <f t="shared" si="37"/>
        <v>13.688586870943208</v>
      </c>
      <c r="J124" s="87">
        <f t="shared" si="37"/>
        <v>0.41192452667560536</v>
      </c>
      <c r="K124" s="87">
        <f t="shared" si="37"/>
        <v>0</v>
      </c>
      <c r="L124" s="87">
        <f t="shared" si="37"/>
        <v>5.1472154473281995</v>
      </c>
      <c r="M124" s="88">
        <f>(M61/M103)*100</f>
        <v>8.6410056521843241</v>
      </c>
    </row>
    <row r="125" spans="1:13" x14ac:dyDescent="0.25">
      <c r="A125" s="58">
        <v>2</v>
      </c>
      <c r="B125" s="77" t="str">
        <f t="shared" si="36"/>
        <v>BANCHILE CORREDORES DE BOLSA S.A.</v>
      </c>
      <c r="C125" s="87">
        <f>(C62/C103)*100</f>
        <v>20.104525853919448</v>
      </c>
      <c r="D125" s="87">
        <f t="shared" ref="D125:L125" si="38">(D62/D103)*100</f>
        <v>1.0364952155161871</v>
      </c>
      <c r="E125" s="87">
        <f t="shared" si="38"/>
        <v>0</v>
      </c>
      <c r="F125" s="87">
        <v>0</v>
      </c>
      <c r="G125" s="87">
        <f t="shared" si="38"/>
        <v>3.7516575994245791</v>
      </c>
      <c r="H125" s="87">
        <f t="shared" si="38"/>
        <v>2.407524023531745</v>
      </c>
      <c r="I125" s="87">
        <f t="shared" si="38"/>
        <v>6.6965662884460349</v>
      </c>
      <c r="J125" s="87">
        <f t="shared" si="38"/>
        <v>3.7773222787558627</v>
      </c>
      <c r="K125" s="87">
        <f t="shared" si="38"/>
        <v>0</v>
      </c>
      <c r="L125" s="87">
        <f t="shared" si="38"/>
        <v>5.7513545784117848E-3</v>
      </c>
      <c r="M125" s="88">
        <f>(M62/M103)*100</f>
        <v>4.1032315837088484</v>
      </c>
    </row>
    <row r="126" spans="1:13" x14ac:dyDescent="0.25">
      <c r="A126" s="58">
        <v>3</v>
      </c>
      <c r="B126" s="77" t="str">
        <f t="shared" si="36"/>
        <v>SANTIAGO CORREDORES DE BOLSA LTDA.</v>
      </c>
      <c r="C126" s="87">
        <f>(C63/C103)*100</f>
        <v>0.7571233868629148</v>
      </c>
      <c r="D126" s="87">
        <f t="shared" ref="D126:L126" si="39">(D63/D103)*100</f>
        <v>2.4744498454928694</v>
      </c>
      <c r="E126" s="87">
        <f t="shared" si="39"/>
        <v>0</v>
      </c>
      <c r="F126" s="87">
        <v>0</v>
      </c>
      <c r="G126" s="87">
        <f t="shared" si="39"/>
        <v>14.012462982094153</v>
      </c>
      <c r="H126" s="87">
        <f t="shared" si="39"/>
        <v>14.288143983691553</v>
      </c>
      <c r="I126" s="87">
        <f t="shared" si="39"/>
        <v>13.494577314084799</v>
      </c>
      <c r="J126" s="87">
        <f t="shared" si="39"/>
        <v>0</v>
      </c>
      <c r="K126" s="87">
        <f t="shared" si="39"/>
        <v>0</v>
      </c>
      <c r="L126" s="87">
        <f t="shared" si="39"/>
        <v>0.98451269610979519</v>
      </c>
      <c r="M126" s="88">
        <f>(M63/M103)*100</f>
        <v>7.2008037102326687</v>
      </c>
    </row>
    <row r="127" spans="1:13" x14ac:dyDescent="0.25">
      <c r="A127" s="58">
        <v>4</v>
      </c>
      <c r="B127" s="77" t="str">
        <f t="shared" si="36"/>
        <v>BBVA CORREDORES DE BOLSA  S.A.</v>
      </c>
      <c r="C127" s="87">
        <f>(C64/C103)*100</f>
        <v>4.0697898147302025</v>
      </c>
      <c r="D127" s="87">
        <f t="shared" ref="D127:L127" si="40">(D64/D103)*100</f>
        <v>0.31021863844674619</v>
      </c>
      <c r="E127" s="87">
        <f t="shared" si="40"/>
        <v>0</v>
      </c>
      <c r="F127" s="87">
        <v>0</v>
      </c>
      <c r="G127" s="87">
        <f t="shared" si="40"/>
        <v>24.781946579998444</v>
      </c>
      <c r="H127" s="87">
        <f t="shared" si="40"/>
        <v>21.861382730685879</v>
      </c>
      <c r="I127" s="87">
        <f t="shared" si="40"/>
        <v>18.439640852147097</v>
      </c>
      <c r="J127" s="87">
        <f t="shared" si="40"/>
        <v>0</v>
      </c>
      <c r="K127" s="87">
        <f t="shared" si="40"/>
        <v>0</v>
      </c>
      <c r="L127" s="87">
        <f t="shared" si="40"/>
        <v>8.3350613164885363</v>
      </c>
      <c r="M127" s="88">
        <f>(M64/M103)*100</f>
        <v>14.231297476360691</v>
      </c>
    </row>
    <row r="128" spans="1:13" x14ac:dyDescent="0.25">
      <c r="A128" s="58">
        <v>5</v>
      </c>
      <c r="B128" s="77" t="str">
        <f t="shared" si="36"/>
        <v>SCOTIA SUD AMERICANO CORREDORES DE BOLSA S.A.</v>
      </c>
      <c r="C128" s="87">
        <f>(C65/C103)*100</f>
        <v>0.29012977336373513</v>
      </c>
      <c r="D128" s="87">
        <f t="shared" ref="D128:L128" si="41">(D65/D103)*100</f>
        <v>0</v>
      </c>
      <c r="E128" s="87">
        <f t="shared" si="41"/>
        <v>0</v>
      </c>
      <c r="F128" s="87">
        <v>0</v>
      </c>
      <c r="G128" s="87">
        <f t="shared" si="41"/>
        <v>7.4554987677113438</v>
      </c>
      <c r="H128" s="87">
        <f t="shared" si="41"/>
        <v>1.35359292324874</v>
      </c>
      <c r="I128" s="87">
        <f t="shared" si="41"/>
        <v>10.338856591018637</v>
      </c>
      <c r="J128" s="87">
        <f t="shared" si="41"/>
        <v>1.7053675404370059</v>
      </c>
      <c r="K128" s="87">
        <f t="shared" si="41"/>
        <v>0</v>
      </c>
      <c r="L128" s="87">
        <f t="shared" si="41"/>
        <v>1.5784996523457735</v>
      </c>
      <c r="M128" s="88">
        <f>(M65/M103)*100</f>
        <v>5.0350937285564523</v>
      </c>
    </row>
    <row r="129" spans="1:13" x14ac:dyDescent="0.25">
      <c r="A129" s="58">
        <v>6</v>
      </c>
      <c r="B129" s="77" t="str">
        <f t="shared" si="36"/>
        <v>VALORES SECURITY S.A. CORREDORES  DE BOLSA</v>
      </c>
      <c r="C129" s="87">
        <f>(C66/C103)*100</f>
        <v>1.7924522153695528</v>
      </c>
      <c r="D129" s="87">
        <f t="shared" ref="D129:L129" si="42">(D66/D103)*100</f>
        <v>0.29197048324399644</v>
      </c>
      <c r="E129" s="87">
        <f t="shared" si="42"/>
        <v>0</v>
      </c>
      <c r="F129" s="87">
        <v>0</v>
      </c>
      <c r="G129" s="87">
        <f t="shared" si="42"/>
        <v>4.5027058841891847</v>
      </c>
      <c r="H129" s="87">
        <f t="shared" si="42"/>
        <v>6.8720858901497222</v>
      </c>
      <c r="I129" s="87">
        <f t="shared" si="42"/>
        <v>3.1796836309548668</v>
      </c>
      <c r="J129" s="87">
        <f t="shared" si="42"/>
        <v>0</v>
      </c>
      <c r="K129" s="87">
        <f t="shared" si="42"/>
        <v>0</v>
      </c>
      <c r="L129" s="87">
        <f t="shared" si="42"/>
        <v>24.67138734507877</v>
      </c>
      <c r="M129" s="88">
        <f>(M66/M103)*100</f>
        <v>12.812441193435273</v>
      </c>
    </row>
    <row r="130" spans="1:13" x14ac:dyDescent="0.25">
      <c r="A130" s="58">
        <v>7</v>
      </c>
      <c r="B130" s="77" t="str">
        <f t="shared" si="36"/>
        <v>BCI CORREDOR DE BOLSA S.A.</v>
      </c>
      <c r="C130" s="87">
        <f>(C67/C103)*100</f>
        <v>7.5339501529903501</v>
      </c>
      <c r="D130" s="87">
        <f t="shared" ref="D130:L130" si="43">(D67/D103)*100</f>
        <v>0</v>
      </c>
      <c r="E130" s="87">
        <f t="shared" si="43"/>
        <v>0</v>
      </c>
      <c r="F130" s="87">
        <v>0</v>
      </c>
      <c r="G130" s="87">
        <f t="shared" si="43"/>
        <v>7.1623150522017465</v>
      </c>
      <c r="H130" s="87">
        <f t="shared" si="43"/>
        <v>4.4547529742797307</v>
      </c>
      <c r="I130" s="87">
        <f t="shared" si="43"/>
        <v>8.0796145991629587</v>
      </c>
      <c r="J130" s="87">
        <f t="shared" si="43"/>
        <v>0</v>
      </c>
      <c r="K130" s="87">
        <f t="shared" si="43"/>
        <v>0</v>
      </c>
      <c r="L130" s="87">
        <f t="shared" si="43"/>
        <v>0</v>
      </c>
      <c r="M130" s="88">
        <f>(M67/M103)*100</f>
        <v>4.2531867234937053</v>
      </c>
    </row>
    <row r="131" spans="1:13" x14ac:dyDescent="0.25">
      <c r="A131" s="58">
        <v>8</v>
      </c>
      <c r="B131" s="77" t="str">
        <f t="shared" si="36"/>
        <v>SANTANDER INVESTMENT S.A. C. DE BOLSA</v>
      </c>
      <c r="C131" s="87">
        <f>(C68/C103)*100</f>
        <v>4.6755796675543948</v>
      </c>
      <c r="D131" s="87">
        <f t="shared" ref="D131:L131" si="44">(D68/D103)*100</f>
        <v>0</v>
      </c>
      <c r="E131" s="87">
        <f t="shared" si="44"/>
        <v>0</v>
      </c>
      <c r="F131" s="87">
        <v>0</v>
      </c>
      <c r="G131" s="87">
        <f t="shared" si="44"/>
        <v>1.9914290442655649</v>
      </c>
      <c r="H131" s="87">
        <f t="shared" si="44"/>
        <v>0</v>
      </c>
      <c r="I131" s="87">
        <f t="shared" si="44"/>
        <v>5.9554612059780181E-3</v>
      </c>
      <c r="J131" s="87">
        <f t="shared" si="44"/>
        <v>0</v>
      </c>
      <c r="K131" s="87">
        <f t="shared" si="44"/>
        <v>0</v>
      </c>
      <c r="L131" s="87">
        <f t="shared" si="44"/>
        <v>7.3591686639938061</v>
      </c>
      <c r="M131" s="88">
        <f>(M68/M103)*100</f>
        <v>3.9396860647763141</v>
      </c>
    </row>
    <row r="132" spans="1:13" x14ac:dyDescent="0.25">
      <c r="A132" s="58">
        <v>9</v>
      </c>
      <c r="B132" s="77" t="str">
        <f t="shared" si="36"/>
        <v>LARRAIN VIAL S.A. CORREDORES DE BOLSA</v>
      </c>
      <c r="C132" s="87">
        <f>(C69/C103)*100</f>
        <v>14.16231753717436</v>
      </c>
      <c r="D132" s="87">
        <f t="shared" ref="D132:L132" si="45">(D69/D103)*100</f>
        <v>25.57022747785312</v>
      </c>
      <c r="E132" s="87">
        <f t="shared" si="45"/>
        <v>0</v>
      </c>
      <c r="F132" s="87">
        <v>0</v>
      </c>
      <c r="G132" s="87">
        <f t="shared" si="45"/>
        <v>0.79607366323356432</v>
      </c>
      <c r="H132" s="87">
        <f t="shared" si="45"/>
        <v>1.1032695986366998</v>
      </c>
      <c r="I132" s="87">
        <f t="shared" si="45"/>
        <v>1.2843190156714388</v>
      </c>
      <c r="J132" s="87">
        <f t="shared" si="45"/>
        <v>79.785821306975564</v>
      </c>
      <c r="K132" s="87">
        <f t="shared" si="45"/>
        <v>0</v>
      </c>
      <c r="L132" s="87">
        <f t="shared" si="45"/>
        <v>1.8533461122977328</v>
      </c>
      <c r="M132" s="88">
        <f>(M69/M103)*100</f>
        <v>2.3808017013277403</v>
      </c>
    </row>
    <row r="133" spans="1:13" x14ac:dyDescent="0.25">
      <c r="A133" s="58">
        <v>10</v>
      </c>
      <c r="B133" s="77" t="str">
        <f t="shared" si="36"/>
        <v>DEUTSCHE SECURITIES C.  DE BOLSA LTDA.</v>
      </c>
      <c r="C133" s="87">
        <f>(C70/C103)*100</f>
        <v>4.2230498268258945</v>
      </c>
      <c r="D133" s="87">
        <f t="shared" ref="D133:L133" si="46">(D70/D103)*100</f>
        <v>0</v>
      </c>
      <c r="E133" s="87">
        <f t="shared" si="46"/>
        <v>0</v>
      </c>
      <c r="F133" s="87">
        <v>0</v>
      </c>
      <c r="G133" s="87">
        <f t="shared" si="46"/>
        <v>8.1685586066079878</v>
      </c>
      <c r="H133" s="87">
        <f t="shared" si="46"/>
        <v>4.7544455158127337E-2</v>
      </c>
      <c r="I133" s="87">
        <f t="shared" si="46"/>
        <v>0</v>
      </c>
      <c r="J133" s="87">
        <f t="shared" si="46"/>
        <v>0</v>
      </c>
      <c r="K133" s="87">
        <f t="shared" si="46"/>
        <v>0</v>
      </c>
      <c r="L133" s="87">
        <f t="shared" si="46"/>
        <v>4.1859093395330147</v>
      </c>
      <c r="M133" s="88">
        <f>(M70/M103)*100</f>
        <v>3.6797308950076428</v>
      </c>
    </row>
    <row r="134" spans="1:13" x14ac:dyDescent="0.25">
      <c r="A134" s="58">
        <v>11</v>
      </c>
      <c r="B134" s="77" t="str">
        <f t="shared" si="36"/>
        <v>TANNER  CORREDORES DE BOLSA S.A.</v>
      </c>
      <c r="C134" s="87">
        <f>(C71/C103)*100</f>
        <v>0.86379766670857239</v>
      </c>
      <c r="D134" s="87">
        <f t="shared" ref="D134:L134" si="47">(D71/D103)*100</f>
        <v>0</v>
      </c>
      <c r="E134" s="87">
        <f t="shared" si="47"/>
        <v>0</v>
      </c>
      <c r="F134" s="87">
        <v>0</v>
      </c>
      <c r="G134" s="87">
        <f t="shared" si="47"/>
        <v>2.1544828161190704E-3</v>
      </c>
      <c r="H134" s="87">
        <f t="shared" si="47"/>
        <v>0.62174517066899138</v>
      </c>
      <c r="I134" s="87">
        <f t="shared" si="47"/>
        <v>0.32314188713379721</v>
      </c>
      <c r="J134" s="87">
        <f t="shared" si="47"/>
        <v>0</v>
      </c>
      <c r="K134" s="87">
        <f t="shared" si="47"/>
        <v>0</v>
      </c>
      <c r="L134" s="87">
        <f t="shared" si="47"/>
        <v>0.99954435063484093</v>
      </c>
      <c r="M134" s="88">
        <f>(M71/M103)*100</f>
        <v>0.60467055670185543</v>
      </c>
    </row>
    <row r="135" spans="1:13" x14ac:dyDescent="0.25">
      <c r="A135" s="58">
        <v>12</v>
      </c>
      <c r="B135" s="77" t="str">
        <f t="shared" si="36"/>
        <v>BANCOESTADO S.A. CORREDORES DE BOLSA</v>
      </c>
      <c r="C135" s="87">
        <f>(C72/C103)*100</f>
        <v>1.538250198920515E-2</v>
      </c>
      <c r="D135" s="87">
        <f t="shared" ref="D135:L135" si="48">(D72/D103)*100</f>
        <v>0</v>
      </c>
      <c r="E135" s="87">
        <f t="shared" si="48"/>
        <v>0</v>
      </c>
      <c r="F135" s="87">
        <v>0</v>
      </c>
      <c r="G135" s="87">
        <f t="shared" si="48"/>
        <v>8.7891277026669314</v>
      </c>
      <c r="H135" s="87">
        <f t="shared" si="48"/>
        <v>11.521696547617751</v>
      </c>
      <c r="I135" s="87">
        <f t="shared" si="48"/>
        <v>16.695765758838714</v>
      </c>
      <c r="J135" s="87">
        <f t="shared" si="48"/>
        <v>0</v>
      </c>
      <c r="K135" s="87">
        <f t="shared" si="48"/>
        <v>0</v>
      </c>
      <c r="L135" s="87">
        <f t="shared" si="48"/>
        <v>14.352442447275868</v>
      </c>
      <c r="M135" s="88">
        <f>(M72/M103)*100</f>
        <v>12.850700239887679</v>
      </c>
    </row>
    <row r="136" spans="1:13" x14ac:dyDescent="0.25">
      <c r="A136" s="58">
        <v>13</v>
      </c>
      <c r="B136" s="77" t="str">
        <f t="shared" si="36"/>
        <v>I.M. TRUST S.A. CORREDORES DE BOLSA</v>
      </c>
      <c r="C136" s="87">
        <f>(C73/C103)*100</f>
        <v>3.3526368004473941</v>
      </c>
      <c r="D136" s="87">
        <f t="shared" ref="D136:L136" si="49">(D73/D103)*100</f>
        <v>0</v>
      </c>
      <c r="E136" s="87">
        <f t="shared" si="49"/>
        <v>0</v>
      </c>
      <c r="F136" s="87">
        <v>0</v>
      </c>
      <c r="G136" s="87">
        <f t="shared" si="49"/>
        <v>0.86941906796373958</v>
      </c>
      <c r="H136" s="87">
        <f t="shared" si="49"/>
        <v>0.11148709625240889</v>
      </c>
      <c r="I136" s="87">
        <f t="shared" si="49"/>
        <v>0.12590355344375448</v>
      </c>
      <c r="J136" s="87">
        <f t="shared" si="49"/>
        <v>0</v>
      </c>
      <c r="K136" s="87">
        <f t="shared" si="49"/>
        <v>0</v>
      </c>
      <c r="L136" s="87">
        <f t="shared" si="49"/>
        <v>1.6295113243423851</v>
      </c>
      <c r="M136" s="88">
        <f>(M73/M103)*100</f>
        <v>1.1597481858711769</v>
      </c>
    </row>
    <row r="137" spans="1:13" x14ac:dyDescent="0.25">
      <c r="A137" s="58">
        <v>14</v>
      </c>
      <c r="B137" s="77" t="str">
        <f t="shared" si="36"/>
        <v>MOLINA, SWETT Y VALDES S.A. C. DE BOLSA</v>
      </c>
      <c r="C137" s="87">
        <f>(C74/C103)*100</f>
        <v>0.21076245654498468</v>
      </c>
      <c r="D137" s="87">
        <f t="shared" ref="D137:L137" si="50">(D74/D103)*100</f>
        <v>8.9507201269487648</v>
      </c>
      <c r="E137" s="87">
        <f t="shared" si="50"/>
        <v>0</v>
      </c>
      <c r="F137" s="87">
        <v>0</v>
      </c>
      <c r="G137" s="87">
        <f t="shared" si="50"/>
        <v>0.32702747076766892</v>
      </c>
      <c r="H137" s="87">
        <f t="shared" si="50"/>
        <v>4.8297833637644327</v>
      </c>
      <c r="I137" s="87">
        <f t="shared" si="50"/>
        <v>1.2149763971177254E-2</v>
      </c>
      <c r="J137" s="87">
        <f t="shared" si="50"/>
        <v>0</v>
      </c>
      <c r="K137" s="87">
        <f t="shared" si="50"/>
        <v>0</v>
      </c>
      <c r="L137" s="87">
        <f t="shared" si="50"/>
        <v>0.27648473432276682</v>
      </c>
      <c r="M137" s="88">
        <f>(M74/M103)*100</f>
        <v>0.30408602747526564</v>
      </c>
    </row>
    <row r="138" spans="1:13" x14ac:dyDescent="0.25">
      <c r="A138" s="58">
        <v>15</v>
      </c>
      <c r="B138" s="77" t="str">
        <f t="shared" si="36"/>
        <v>CELFIN, GARDEWEG S.A. C. DE BOLSA</v>
      </c>
      <c r="C138" s="87">
        <f>(C75/C103)*100</f>
        <v>14.206066289356912</v>
      </c>
      <c r="D138" s="87">
        <f t="shared" ref="D138:L138" si="51">(D75/D103)*100</f>
        <v>6.3804674666414591</v>
      </c>
      <c r="E138" s="87">
        <f t="shared" si="51"/>
        <v>0</v>
      </c>
      <c r="F138" s="87">
        <v>0</v>
      </c>
      <c r="G138" s="87">
        <f t="shared" si="51"/>
        <v>0.92306907319324849</v>
      </c>
      <c r="H138" s="87">
        <f t="shared" si="51"/>
        <v>7.1660020658537533</v>
      </c>
      <c r="I138" s="87">
        <f t="shared" si="51"/>
        <v>0.55274261726787066</v>
      </c>
      <c r="J138" s="87">
        <f t="shared" si="51"/>
        <v>0.17839902017618231</v>
      </c>
      <c r="K138" s="87">
        <f t="shared" si="51"/>
        <v>33.0284741431716</v>
      </c>
      <c r="L138" s="87">
        <f t="shared" si="51"/>
        <v>0.60784558344734396</v>
      </c>
      <c r="M138" s="88">
        <f>(M75/M103)*100</f>
        <v>1.7865671502407094</v>
      </c>
    </row>
    <row r="139" spans="1:13" x14ac:dyDescent="0.25">
      <c r="A139" s="58">
        <v>16</v>
      </c>
      <c r="B139" s="77" t="str">
        <f t="shared" si="36"/>
        <v>NEGOCIOS Y VALORES S.A. C. DE BOLSA</v>
      </c>
      <c r="C139" s="87">
        <f>(C76/C103)*100</f>
        <v>0.79215678052458327</v>
      </c>
      <c r="D139" s="87">
        <f t="shared" ref="D139:L139" si="52">(D76/D103)*100</f>
        <v>0</v>
      </c>
      <c r="E139" s="87">
        <f t="shared" si="52"/>
        <v>0</v>
      </c>
      <c r="F139" s="87">
        <v>0</v>
      </c>
      <c r="G139" s="87">
        <f t="shared" si="52"/>
        <v>0.14022245241040787</v>
      </c>
      <c r="H139" s="87">
        <f t="shared" si="52"/>
        <v>0</v>
      </c>
      <c r="I139" s="87">
        <f t="shared" si="52"/>
        <v>0.3614039640141351</v>
      </c>
      <c r="J139" s="87">
        <f t="shared" si="52"/>
        <v>0.91538692166906366</v>
      </c>
      <c r="K139" s="87">
        <f t="shared" si="52"/>
        <v>0</v>
      </c>
      <c r="L139" s="87">
        <f t="shared" si="52"/>
        <v>0.95298259183538747</v>
      </c>
      <c r="M139" s="88">
        <f>(M76/M103)*100</f>
        <v>0.6025306698164421</v>
      </c>
    </row>
    <row r="140" spans="1:13" x14ac:dyDescent="0.25">
      <c r="A140" s="58">
        <v>17</v>
      </c>
      <c r="B140" s="77" t="str">
        <f t="shared" si="36"/>
        <v>ALFA CORREDORES DE BOLSA S.A.</v>
      </c>
      <c r="C140" s="87">
        <f>(C77/C103)*100</f>
        <v>3.9126800842774436</v>
      </c>
      <c r="D140" s="87">
        <f t="shared" ref="D140:L140" si="53">(D77/D103)*100</f>
        <v>0.29197048324399644</v>
      </c>
      <c r="E140" s="87">
        <f t="shared" si="53"/>
        <v>0</v>
      </c>
      <c r="F140" s="87">
        <v>0</v>
      </c>
      <c r="G140" s="87">
        <f t="shared" si="53"/>
        <v>0.6137643331608027</v>
      </c>
      <c r="H140" s="87">
        <f t="shared" si="53"/>
        <v>0</v>
      </c>
      <c r="I140" s="87">
        <f t="shared" si="53"/>
        <v>0.15785807363048332</v>
      </c>
      <c r="J140" s="87">
        <f t="shared" si="53"/>
        <v>0</v>
      </c>
      <c r="K140" s="87">
        <f t="shared" si="53"/>
        <v>0</v>
      </c>
      <c r="L140" s="87">
        <f t="shared" si="53"/>
        <v>0.28949433874267716</v>
      </c>
      <c r="M140" s="88">
        <f>(M77/M103)*100</f>
        <v>0.57264366692777524</v>
      </c>
    </row>
    <row r="141" spans="1:13" x14ac:dyDescent="0.25">
      <c r="A141" s="58">
        <v>18</v>
      </c>
      <c r="B141" s="77" t="str">
        <f t="shared" si="36"/>
        <v>DUPOL S.A. CORREDORES DE BOLSA</v>
      </c>
      <c r="C141" s="87">
        <f>(C78/C103)*100</f>
        <v>0</v>
      </c>
      <c r="D141" s="87">
        <f t="shared" ref="D141:L141" si="54">(D78/D103)*100</f>
        <v>0</v>
      </c>
      <c r="E141" s="87">
        <f t="shared" si="54"/>
        <v>0</v>
      </c>
      <c r="F141" s="87">
        <v>0</v>
      </c>
      <c r="G141" s="87">
        <f t="shared" si="54"/>
        <v>0</v>
      </c>
      <c r="H141" s="87">
        <f t="shared" si="54"/>
        <v>0</v>
      </c>
      <c r="I141" s="87">
        <f t="shared" si="54"/>
        <v>0</v>
      </c>
      <c r="J141" s="87">
        <f t="shared" si="54"/>
        <v>0</v>
      </c>
      <c r="K141" s="87">
        <f t="shared" si="54"/>
        <v>0</v>
      </c>
      <c r="L141" s="87">
        <f t="shared" si="54"/>
        <v>0</v>
      </c>
      <c r="M141" s="88">
        <f>(M78/M103)*100</f>
        <v>0</v>
      </c>
    </row>
    <row r="142" spans="1:13" x14ac:dyDescent="0.25">
      <c r="A142" s="58">
        <v>19</v>
      </c>
      <c r="B142" s="77" t="str">
        <f t="shared" si="36"/>
        <v>DE LA CERDA Y HATTON C. DE BOLSA S.A.</v>
      </c>
      <c r="C142" s="87">
        <f>(C79/C103)*100</f>
        <v>0</v>
      </c>
      <c r="D142" s="87">
        <f t="shared" ref="D142:L142" si="55">(D79/D103)*100</f>
        <v>0</v>
      </c>
      <c r="E142" s="87">
        <f t="shared" si="55"/>
        <v>0</v>
      </c>
      <c r="F142" s="87">
        <v>0</v>
      </c>
      <c r="G142" s="87">
        <f t="shared" si="55"/>
        <v>0</v>
      </c>
      <c r="H142" s="87">
        <f t="shared" si="55"/>
        <v>0</v>
      </c>
      <c r="I142" s="87">
        <f t="shared" si="55"/>
        <v>0</v>
      </c>
      <c r="J142" s="87">
        <f t="shared" si="55"/>
        <v>0</v>
      </c>
      <c r="K142" s="87">
        <f t="shared" si="55"/>
        <v>0</v>
      </c>
      <c r="L142" s="87">
        <f t="shared" si="55"/>
        <v>0</v>
      </c>
      <c r="M142" s="88">
        <f>(M79/M103)*100</f>
        <v>0</v>
      </c>
    </row>
    <row r="143" spans="1:13" x14ac:dyDescent="0.25">
      <c r="A143" s="58">
        <v>20</v>
      </c>
      <c r="B143" s="77" t="str">
        <f t="shared" si="36"/>
        <v>CORP CORREDORES DE BOLSA S.A.</v>
      </c>
      <c r="C143" s="87">
        <f>(C80/C103)*100</f>
        <v>0.47965473783802187</v>
      </c>
      <c r="D143" s="87">
        <f t="shared" ref="D143:L143" si="56">(D80/D103)*100</f>
        <v>0.28740844444330893</v>
      </c>
      <c r="E143" s="87">
        <f t="shared" si="56"/>
        <v>0</v>
      </c>
      <c r="F143" s="87">
        <v>0</v>
      </c>
      <c r="G143" s="87">
        <f t="shared" si="56"/>
        <v>0.86349798019475132</v>
      </c>
      <c r="H143" s="87">
        <f t="shared" si="56"/>
        <v>8.4714132771485904</v>
      </c>
      <c r="I143" s="87">
        <f t="shared" si="56"/>
        <v>2.6106701681052527</v>
      </c>
      <c r="J143" s="87">
        <f t="shared" si="56"/>
        <v>0</v>
      </c>
      <c r="K143" s="87">
        <f t="shared" si="56"/>
        <v>0</v>
      </c>
      <c r="L143" s="87">
        <f t="shared" si="56"/>
        <v>7.9342747579619717</v>
      </c>
      <c r="M143" s="88">
        <f>(M80/M103)*100</f>
        <v>4.5804815209455558</v>
      </c>
    </row>
    <row r="144" spans="1:13" x14ac:dyDescent="0.25">
      <c r="A144" s="58">
        <v>21</v>
      </c>
      <c r="B144" s="77" t="str">
        <f t="shared" si="36"/>
        <v>UGARTE Y CIA. CORREDORES DE BOLSA S.A.</v>
      </c>
      <c r="C144" s="87">
        <f>(C81/C103)*100</f>
        <v>0.44534733451763053</v>
      </c>
      <c r="D144" s="87">
        <f t="shared" ref="D144:L144" si="57">(D81/D103)*100</f>
        <v>6.0355773333094875</v>
      </c>
      <c r="E144" s="87">
        <f t="shared" si="57"/>
        <v>1.2166117765381945</v>
      </c>
      <c r="F144" s="87">
        <v>0</v>
      </c>
      <c r="G144" s="87">
        <f t="shared" si="57"/>
        <v>0</v>
      </c>
      <c r="H144" s="87">
        <f t="shared" si="57"/>
        <v>8.7013212564959041E-3</v>
      </c>
      <c r="I144" s="87">
        <f t="shared" si="57"/>
        <v>0</v>
      </c>
      <c r="J144" s="87">
        <f t="shared" si="57"/>
        <v>0</v>
      </c>
      <c r="K144" s="87">
        <f t="shared" si="57"/>
        <v>0</v>
      </c>
      <c r="L144" s="87">
        <f t="shared" si="57"/>
        <v>4.1302834247857495E-2</v>
      </c>
      <c r="M144" s="88">
        <f>(M81/M103)*100</f>
        <v>5.0881338539754253E-2</v>
      </c>
    </row>
    <row r="145" spans="1:13" x14ac:dyDescent="0.25">
      <c r="A145" s="58">
        <v>22</v>
      </c>
      <c r="B145" s="77" t="str">
        <f t="shared" si="36"/>
        <v xml:space="preserve">FINANZAS Y NEGOCIOS S.A. C. DE BOLSA </v>
      </c>
      <c r="C145" s="87">
        <f>(C82/C103)*100</f>
        <v>0.46365137078443164</v>
      </c>
      <c r="D145" s="87">
        <f t="shared" ref="D145:L145" si="58">(D82/D103)*100</f>
        <v>0</v>
      </c>
      <c r="E145" s="87">
        <f t="shared" si="58"/>
        <v>0</v>
      </c>
      <c r="F145" s="87">
        <v>0</v>
      </c>
      <c r="G145" s="87">
        <f t="shared" si="58"/>
        <v>0</v>
      </c>
      <c r="H145" s="87">
        <f t="shared" si="58"/>
        <v>0</v>
      </c>
      <c r="I145" s="87">
        <f t="shared" si="58"/>
        <v>0</v>
      </c>
      <c r="J145" s="87">
        <f t="shared" si="58"/>
        <v>0</v>
      </c>
      <c r="K145" s="87">
        <f t="shared" si="58"/>
        <v>0</v>
      </c>
      <c r="L145" s="87">
        <f t="shared" si="58"/>
        <v>6.1646349639524665E-2</v>
      </c>
      <c r="M145" s="88">
        <f>(M82/M103)*100</f>
        <v>6.0904595565638715E-2</v>
      </c>
    </row>
    <row r="146" spans="1:13" x14ac:dyDescent="0.25">
      <c r="A146" s="58">
        <v>23</v>
      </c>
      <c r="B146" s="77" t="str">
        <f t="shared" si="36"/>
        <v>URETA Y BIANCHI CORREDORES DE  BOLSA S.A.</v>
      </c>
      <c r="C146" s="87">
        <f>(C83/C103)*100</f>
        <v>2.8664676483736868</v>
      </c>
      <c r="D146" s="87">
        <f t="shared" ref="D146:L146" si="59">(D83/D103)*100</f>
        <v>3.1624052966365364</v>
      </c>
      <c r="E146" s="87">
        <f t="shared" si="59"/>
        <v>1.2166117765381945</v>
      </c>
      <c r="F146" s="87">
        <v>0</v>
      </c>
      <c r="G146" s="87">
        <f t="shared" si="59"/>
        <v>0</v>
      </c>
      <c r="H146" s="87">
        <f t="shared" si="59"/>
        <v>0</v>
      </c>
      <c r="I146" s="87">
        <f t="shared" si="59"/>
        <v>0</v>
      </c>
      <c r="J146" s="87">
        <f t="shared" si="59"/>
        <v>1.7053675404370059</v>
      </c>
      <c r="K146" s="87">
        <f t="shared" si="59"/>
        <v>0</v>
      </c>
      <c r="L146" s="87">
        <f t="shared" si="59"/>
        <v>0</v>
      </c>
      <c r="M146" s="88">
        <f>(M83/M103)*100</f>
        <v>0.20976657135336874</v>
      </c>
    </row>
    <row r="147" spans="1:13" x14ac:dyDescent="0.25">
      <c r="A147" s="58">
        <v>24</v>
      </c>
      <c r="B147" s="77" t="str">
        <f t="shared" si="36"/>
        <v>MUNITA Y CRUZAT S.A. CORREDORES DE BOLSA</v>
      </c>
      <c r="C147" s="87">
        <f>(C84/C103)*100</f>
        <v>0.41987478926941002</v>
      </c>
      <c r="D147" s="87">
        <f t="shared" ref="D147:L147" si="60">(D84/D103)*100</f>
        <v>0</v>
      </c>
      <c r="E147" s="87">
        <f t="shared" si="60"/>
        <v>0</v>
      </c>
      <c r="F147" s="87">
        <v>0</v>
      </c>
      <c r="G147" s="87">
        <f t="shared" si="60"/>
        <v>0</v>
      </c>
      <c r="H147" s="87">
        <f t="shared" si="60"/>
        <v>6.8183769877156006E-4</v>
      </c>
      <c r="I147" s="87">
        <f t="shared" si="60"/>
        <v>0</v>
      </c>
      <c r="J147" s="87">
        <f t="shared" si="60"/>
        <v>0</v>
      </c>
      <c r="K147" s="87">
        <f t="shared" si="60"/>
        <v>0</v>
      </c>
      <c r="L147" s="87">
        <f t="shared" si="60"/>
        <v>3.9872545598583047E-2</v>
      </c>
      <c r="M147" s="88">
        <f>(M84/M103)*100</f>
        <v>4.8185921860461882E-2</v>
      </c>
    </row>
    <row r="148" spans="1:13" x14ac:dyDescent="0.25">
      <c r="A148" s="58">
        <v>25</v>
      </c>
      <c r="B148" s="77" t="str">
        <f t="shared" si="36"/>
        <v>RAIMUNDO SERRANO MC AULIFFE C. DE B. S.A.</v>
      </c>
      <c r="C148" s="87">
        <f>(C85/C103)*100</f>
        <v>0.23425065952385238</v>
      </c>
      <c r="D148" s="87">
        <f t="shared" ref="D148:L148" si="61">(D85/D103)*100</f>
        <v>3.6479157139608969</v>
      </c>
      <c r="E148" s="87">
        <f t="shared" si="61"/>
        <v>0</v>
      </c>
      <c r="F148" s="87">
        <v>0</v>
      </c>
      <c r="G148" s="87">
        <f t="shared" si="61"/>
        <v>0</v>
      </c>
      <c r="H148" s="87">
        <f t="shared" si="61"/>
        <v>0</v>
      </c>
      <c r="I148" s="87">
        <f t="shared" si="61"/>
        <v>0</v>
      </c>
      <c r="J148" s="87">
        <f t="shared" si="61"/>
        <v>4.7240186683097019</v>
      </c>
      <c r="K148" s="87">
        <f t="shared" si="61"/>
        <v>0.16263744461883467</v>
      </c>
      <c r="L148" s="87">
        <f t="shared" si="61"/>
        <v>0</v>
      </c>
      <c r="M148" s="88">
        <f>(M85/M103)*100</f>
        <v>1.7208778058261379E-2</v>
      </c>
    </row>
    <row r="149" spans="1:13" x14ac:dyDescent="0.25">
      <c r="A149" s="58">
        <v>26</v>
      </c>
      <c r="B149" s="77" t="str">
        <f t="shared" si="36"/>
        <v>ETCHEGARAY S.A. CORREDORES DE BOLSA</v>
      </c>
      <c r="C149" s="87">
        <f>(C86/C103)*100</f>
        <v>7.2119215920885563E-2</v>
      </c>
      <c r="D149" s="87">
        <f t="shared" ref="D149:L149" si="62">(D86/D103)*100</f>
        <v>0</v>
      </c>
      <c r="E149" s="87">
        <f t="shared" si="62"/>
        <v>0</v>
      </c>
      <c r="F149" s="87">
        <v>0</v>
      </c>
      <c r="G149" s="87">
        <f t="shared" si="62"/>
        <v>0</v>
      </c>
      <c r="H149" s="87">
        <f t="shared" si="62"/>
        <v>0</v>
      </c>
      <c r="I149" s="87">
        <f t="shared" si="62"/>
        <v>0</v>
      </c>
      <c r="J149" s="87">
        <f t="shared" si="62"/>
        <v>0</v>
      </c>
      <c r="K149" s="87">
        <f t="shared" si="62"/>
        <v>0</v>
      </c>
      <c r="L149" s="87">
        <f t="shared" si="62"/>
        <v>0</v>
      </c>
      <c r="M149" s="88">
        <f>(M86/M103)*100</f>
        <v>5.2764605907027794E-3</v>
      </c>
    </row>
    <row r="150" spans="1:13" x14ac:dyDescent="0.25">
      <c r="A150" s="58">
        <v>27</v>
      </c>
      <c r="B150" s="77" t="str">
        <f t="shared" si="36"/>
        <v>COVARRUBIAS Y CIA. C. DE BOLSA LTDA.</v>
      </c>
      <c r="C150" s="87">
        <f>(C87/C103)*100</f>
        <v>0.44716970634217462</v>
      </c>
      <c r="D150" s="87">
        <f t="shared" ref="D150:L150" si="63">(D87/D103)*100</f>
        <v>29.444310827396901</v>
      </c>
      <c r="E150" s="87">
        <f t="shared" si="63"/>
        <v>0</v>
      </c>
      <c r="F150" s="87">
        <v>0</v>
      </c>
      <c r="G150" s="87">
        <f t="shared" si="63"/>
        <v>6.0751680774289621E-2</v>
      </c>
      <c r="H150" s="87">
        <f t="shared" si="63"/>
        <v>0.6780747756485771</v>
      </c>
      <c r="I150" s="87">
        <f t="shared" si="63"/>
        <v>0</v>
      </c>
      <c r="J150" s="87">
        <f t="shared" si="63"/>
        <v>6.7963921965640131</v>
      </c>
      <c r="K150" s="87">
        <f t="shared" si="63"/>
        <v>0</v>
      </c>
      <c r="L150" s="87">
        <f t="shared" si="63"/>
        <v>4.7857861390729624E-2</v>
      </c>
      <c r="M150" s="88">
        <f>(M87/M103)*100</f>
        <v>7.9683551468285915E-2</v>
      </c>
    </row>
    <row r="151" spans="1:13" x14ac:dyDescent="0.25">
      <c r="A151" s="58">
        <v>28</v>
      </c>
      <c r="B151" s="77" t="str">
        <f t="shared" si="36"/>
        <v>VALENZUELA LAFOURCADE S.A. C. DE BOLSA</v>
      </c>
      <c r="C151" s="87">
        <f>(C88/C103)*100</f>
        <v>0.12575640952163492</v>
      </c>
      <c r="D151" s="87">
        <f t="shared" ref="D151:L151" si="64">(D88/D103)*100</f>
        <v>4.6259073438970688</v>
      </c>
      <c r="E151" s="87">
        <f t="shared" si="64"/>
        <v>0</v>
      </c>
      <c r="F151" s="87">
        <v>0</v>
      </c>
      <c r="G151" s="87">
        <f t="shared" si="64"/>
        <v>0</v>
      </c>
      <c r="H151" s="87">
        <f t="shared" si="64"/>
        <v>0</v>
      </c>
      <c r="I151" s="87">
        <f t="shared" si="64"/>
        <v>0</v>
      </c>
      <c r="J151" s="87">
        <f t="shared" si="64"/>
        <v>0</v>
      </c>
      <c r="K151" s="87">
        <f t="shared" si="64"/>
        <v>0</v>
      </c>
      <c r="L151" s="87">
        <f t="shared" si="64"/>
        <v>0</v>
      </c>
      <c r="M151" s="88">
        <f>(M88/M103)*100</f>
        <v>9.2146728585865614E-3</v>
      </c>
    </row>
    <row r="152" spans="1:13" x14ac:dyDescent="0.25">
      <c r="A152" s="58">
        <v>29</v>
      </c>
      <c r="B152" s="77" t="str">
        <f t="shared" si="36"/>
        <v>JAIME LARRAIN Y CIA. C. DE BOLSA LTDA.</v>
      </c>
      <c r="C152" s="87">
        <f>(C89/C103)*100</f>
        <v>0.43464017211922984</v>
      </c>
      <c r="D152" s="87">
        <f t="shared" ref="D152:L152" si="65">(D89/D103)*100</f>
        <v>0</v>
      </c>
      <c r="E152" s="87">
        <f t="shared" si="65"/>
        <v>97.566776446923626</v>
      </c>
      <c r="F152" s="87">
        <v>0</v>
      </c>
      <c r="G152" s="87">
        <f t="shared" si="65"/>
        <v>0</v>
      </c>
      <c r="H152" s="87">
        <f t="shared" si="65"/>
        <v>0</v>
      </c>
      <c r="I152" s="87">
        <f t="shared" si="65"/>
        <v>0</v>
      </c>
      <c r="J152" s="87">
        <f t="shared" si="65"/>
        <v>0</v>
      </c>
      <c r="K152" s="87">
        <f t="shared" si="65"/>
        <v>0</v>
      </c>
      <c r="L152" s="87">
        <f t="shared" si="65"/>
        <v>7.7500754625234764E-5</v>
      </c>
      <c r="M152" s="88">
        <f>(M89/M103)*100</f>
        <v>3.3201452891242308E-2</v>
      </c>
    </row>
    <row r="153" spans="1:13" x14ac:dyDescent="0.25">
      <c r="A153" s="58">
        <v>30</v>
      </c>
      <c r="B153" s="77" t="str">
        <f t="shared" si="36"/>
        <v>LIRA S.A. CORREDORES DE BOLSA</v>
      </c>
      <c r="C153" s="87">
        <f>(C90/C103)*100</f>
        <v>0.24944781480812431</v>
      </c>
      <c r="D153" s="87">
        <f t="shared" ref="D153:L153" si="66">(D90/D103)*100</f>
        <v>0</v>
      </c>
      <c r="E153" s="87">
        <f t="shared" si="66"/>
        <v>0</v>
      </c>
      <c r="F153" s="87">
        <v>0</v>
      </c>
      <c r="G153" s="87">
        <f t="shared" si="66"/>
        <v>0</v>
      </c>
      <c r="H153" s="87">
        <f t="shared" si="66"/>
        <v>0</v>
      </c>
      <c r="I153" s="87">
        <f t="shared" si="66"/>
        <v>0</v>
      </c>
      <c r="J153" s="87">
        <f t="shared" si="66"/>
        <v>0</v>
      </c>
      <c r="K153" s="87">
        <f t="shared" si="66"/>
        <v>0</v>
      </c>
      <c r="L153" s="87">
        <f t="shared" si="66"/>
        <v>0</v>
      </c>
      <c r="M153" s="88">
        <f>(M90/M103)*100</f>
        <v>1.8250358763132701E-2</v>
      </c>
    </row>
    <row r="154" spans="1:13" x14ac:dyDescent="0.25">
      <c r="A154" s="58">
        <v>31</v>
      </c>
      <c r="B154" s="77" t="str">
        <f t="shared" si="36"/>
        <v>SERGIO CONTRERAS Y CIA. C. DE BOLSA</v>
      </c>
      <c r="C154" s="87">
        <f>(C91/C103)*100</f>
        <v>8.819666154892461E-2</v>
      </c>
      <c r="D154" s="87">
        <f t="shared" ref="D154:L154" si="67">(D91/D103)*100</f>
        <v>0</v>
      </c>
      <c r="E154" s="87">
        <f t="shared" si="67"/>
        <v>0</v>
      </c>
      <c r="F154" s="87">
        <v>0</v>
      </c>
      <c r="G154" s="87">
        <f t="shared" si="67"/>
        <v>2.5811920970410174E-2</v>
      </c>
      <c r="H154" s="87">
        <f t="shared" si="67"/>
        <v>4.8812655236273608E-2</v>
      </c>
      <c r="I154" s="87">
        <f t="shared" si="67"/>
        <v>1.9899013418694786E-3</v>
      </c>
      <c r="J154" s="87">
        <f t="shared" si="67"/>
        <v>0</v>
      </c>
      <c r="K154" s="87">
        <f t="shared" si="67"/>
        <v>0</v>
      </c>
      <c r="L154" s="87">
        <f t="shared" si="67"/>
        <v>3.1704417256010725E-2</v>
      </c>
      <c r="M154" s="88">
        <f>(M91/M103)*100</f>
        <v>2.6782330190189937E-2</v>
      </c>
    </row>
    <row r="155" spans="1:13" x14ac:dyDescent="0.25">
      <c r="A155" s="58">
        <v>32</v>
      </c>
      <c r="B155" s="77" t="str">
        <f t="shared" si="36"/>
        <v>YRARRAZAVAL Y CIA. C. DE BOLSA LTDA.</v>
      </c>
      <c r="C155" s="87">
        <f>(C92/C103)*100</f>
        <v>0.1432594406547596</v>
      </c>
      <c r="D155" s="87">
        <f t="shared" ref="D155:L155" si="68">(D92/D103)*100</f>
        <v>0</v>
      </c>
      <c r="E155" s="87">
        <f t="shared" si="68"/>
        <v>0</v>
      </c>
      <c r="F155" s="87">
        <v>0</v>
      </c>
      <c r="G155" s="87">
        <f t="shared" si="68"/>
        <v>0</v>
      </c>
      <c r="H155" s="87">
        <f t="shared" si="68"/>
        <v>0</v>
      </c>
      <c r="I155" s="87">
        <f t="shared" si="68"/>
        <v>0</v>
      </c>
      <c r="J155" s="87">
        <f t="shared" si="68"/>
        <v>0</v>
      </c>
      <c r="K155" s="87">
        <f t="shared" si="68"/>
        <v>0</v>
      </c>
      <c r="L155" s="87">
        <f t="shared" si="68"/>
        <v>0</v>
      </c>
      <c r="M155" s="88">
        <f>(M92/M103)*100</f>
        <v>1.0481295216661598E-2</v>
      </c>
    </row>
    <row r="156" spans="1:13" x14ac:dyDescent="0.25">
      <c r="A156" s="58">
        <v>33</v>
      </c>
      <c r="B156" s="77" t="s">
        <v>51</v>
      </c>
      <c r="C156" s="87">
        <f>(C93/C103)*100</f>
        <v>3.5320499864357564</v>
      </c>
      <c r="D156" s="87">
        <f t="shared" ref="D156:L156" si="69">(D93/D103)*100</f>
        <v>0</v>
      </c>
      <c r="E156" s="87">
        <f t="shared" si="69"/>
        <v>0</v>
      </c>
      <c r="F156" s="87">
        <v>0</v>
      </c>
      <c r="G156" s="87">
        <f t="shared" si="69"/>
        <v>0.11273932190054847</v>
      </c>
      <c r="H156" s="87">
        <f t="shared" si="69"/>
        <v>0</v>
      </c>
      <c r="I156" s="87">
        <f t="shared" si="69"/>
        <v>9.7849080961766352E-2</v>
      </c>
      <c r="J156" s="87">
        <f t="shared" si="69"/>
        <v>0</v>
      </c>
      <c r="K156" s="87">
        <f t="shared" si="69"/>
        <v>66.808888412209569</v>
      </c>
      <c r="L156" s="87">
        <f t="shared" si="69"/>
        <v>5.0408392517599907</v>
      </c>
      <c r="M156" s="88">
        <f>(M93/M103)*100</f>
        <v>2.5143768212456727</v>
      </c>
    </row>
    <row r="157" spans="1:13" x14ac:dyDescent="0.25">
      <c r="A157" s="58">
        <v>34</v>
      </c>
      <c r="B157" s="77" t="s">
        <v>102</v>
      </c>
      <c r="C157" s="87">
        <f>(C94/C103)*100</f>
        <v>6.9876895993044195E-3</v>
      </c>
      <c r="D157" s="87">
        <f t="shared" ref="D157:L157" si="70">(D94/D103)*100</f>
        <v>0</v>
      </c>
      <c r="E157" s="87">
        <f t="shared" si="70"/>
        <v>0</v>
      </c>
      <c r="F157" s="87">
        <v>0</v>
      </c>
      <c r="G157" s="87">
        <f t="shared" si="70"/>
        <v>3.3282433106807305</v>
      </c>
      <c r="H157" s="87">
        <f t="shared" si="70"/>
        <v>0.36847486401774721</v>
      </c>
      <c r="I157" s="87">
        <f t="shared" si="70"/>
        <v>3.7109858949101451</v>
      </c>
      <c r="J157" s="87">
        <f t="shared" si="70"/>
        <v>0</v>
      </c>
      <c r="K157" s="87">
        <f t="shared" si="70"/>
        <v>0</v>
      </c>
      <c r="L157" s="87">
        <f t="shared" si="70"/>
        <v>13.413968469756185</v>
      </c>
      <c r="M157" s="88">
        <f>(M94/M103)*100</f>
        <v>7.5437000362087598</v>
      </c>
    </row>
    <row r="158" spans="1:13" x14ac:dyDescent="0.25">
      <c r="A158" s="58">
        <v>35</v>
      </c>
      <c r="B158" s="77" t="str">
        <f t="shared" ref="B158:B163" si="71">B42</f>
        <v>INTERVALORES CORREDORES DE BOLSA S.A.</v>
      </c>
      <c r="C158" s="87">
        <f>(C95/C103)*100</f>
        <v>0</v>
      </c>
      <c r="D158" s="87">
        <f t="shared" ref="D158:L158" si="72">(D95/D103)*100</f>
        <v>0</v>
      </c>
      <c r="E158" s="87">
        <f t="shared" si="72"/>
        <v>0</v>
      </c>
      <c r="F158" s="87">
        <v>0</v>
      </c>
      <c r="G158" s="87">
        <f t="shared" si="72"/>
        <v>0</v>
      </c>
      <c r="H158" s="87">
        <f t="shared" si="72"/>
        <v>0</v>
      </c>
      <c r="I158" s="87">
        <f t="shared" si="72"/>
        <v>0</v>
      </c>
      <c r="J158" s="87">
        <f t="shared" si="72"/>
        <v>0</v>
      </c>
      <c r="K158" s="87">
        <f t="shared" si="72"/>
        <v>0</v>
      </c>
      <c r="L158" s="87">
        <f t="shared" si="72"/>
        <v>0</v>
      </c>
      <c r="M158" s="88">
        <f>(M95/M103)*100</f>
        <v>0</v>
      </c>
    </row>
    <row r="159" spans="1:13" x14ac:dyDescent="0.25">
      <c r="A159" s="58">
        <v>36</v>
      </c>
      <c r="B159" s="77" t="str">
        <f t="shared" si="71"/>
        <v>CARLOS MARIN ORREGO S.A. C. DE BOLSA</v>
      </c>
      <c r="C159" s="87">
        <f>(C96/C103)*100</f>
        <v>0</v>
      </c>
      <c r="D159" s="87">
        <f t="shared" ref="D159:L159" si="73">(D96/D103)*100</f>
        <v>0</v>
      </c>
      <c r="E159" s="87">
        <f t="shared" si="73"/>
        <v>0</v>
      </c>
      <c r="F159" s="87">
        <v>0</v>
      </c>
      <c r="G159" s="87">
        <f t="shared" si="73"/>
        <v>0</v>
      </c>
      <c r="H159" s="87">
        <f t="shared" si="73"/>
        <v>0</v>
      </c>
      <c r="I159" s="87">
        <f t="shared" si="73"/>
        <v>0</v>
      </c>
      <c r="J159" s="87">
        <f t="shared" si="73"/>
        <v>0</v>
      </c>
      <c r="K159" s="87">
        <f t="shared" si="73"/>
        <v>0</v>
      </c>
      <c r="L159" s="87">
        <f t="shared" si="73"/>
        <v>0</v>
      </c>
      <c r="M159" s="88">
        <f>(M96/M103)*100</f>
        <v>0</v>
      </c>
    </row>
    <row r="160" spans="1:13" x14ac:dyDescent="0.25">
      <c r="A160" s="58">
        <v>37</v>
      </c>
      <c r="B160" s="77" t="str">
        <f t="shared" si="71"/>
        <v>CHILEMARKET S.A. CORREDORES DE BOLSA</v>
      </c>
      <c r="C160" s="87">
        <f>(C97/C103)*100</f>
        <v>0</v>
      </c>
      <c r="D160" s="87">
        <f t="shared" ref="D160:L160" si="74">(D97/D103)*100</f>
        <v>0</v>
      </c>
      <c r="E160" s="87">
        <f t="shared" si="74"/>
        <v>0</v>
      </c>
      <c r="F160" s="87">
        <v>0</v>
      </c>
      <c r="G160" s="87">
        <f t="shared" si="74"/>
        <v>0</v>
      </c>
      <c r="H160" s="87">
        <f t="shared" si="74"/>
        <v>0</v>
      </c>
      <c r="I160" s="87">
        <f t="shared" si="74"/>
        <v>0</v>
      </c>
      <c r="J160" s="87">
        <f t="shared" si="74"/>
        <v>0</v>
      </c>
      <c r="K160" s="87">
        <f t="shared" si="74"/>
        <v>0</v>
      </c>
      <c r="L160" s="87">
        <f t="shared" si="74"/>
        <v>0</v>
      </c>
      <c r="M160" s="88">
        <f>(M97/M103)*100</f>
        <v>0</v>
      </c>
    </row>
    <row r="161" spans="1:13" x14ac:dyDescent="0.25">
      <c r="A161" s="58">
        <v>38</v>
      </c>
      <c r="B161" s="77" t="str">
        <f t="shared" si="71"/>
        <v>CB CORREDORES DE BOLSA S.A.</v>
      </c>
      <c r="C161" s="87">
        <f>(C98/C103)*100</f>
        <v>0</v>
      </c>
      <c r="D161" s="87">
        <f t="shared" ref="D161:L161" si="75">(D98/D103)*100</f>
        <v>0</v>
      </c>
      <c r="E161" s="87">
        <f t="shared" si="75"/>
        <v>0</v>
      </c>
      <c r="F161" s="87">
        <v>0</v>
      </c>
      <c r="G161" s="87">
        <f t="shared" si="75"/>
        <v>0</v>
      </c>
      <c r="H161" s="87">
        <f t="shared" si="75"/>
        <v>0</v>
      </c>
      <c r="I161" s="87">
        <f t="shared" si="75"/>
        <v>0</v>
      </c>
      <c r="J161" s="87">
        <f t="shared" si="75"/>
        <v>0</v>
      </c>
      <c r="K161" s="87">
        <f t="shared" si="75"/>
        <v>0</v>
      </c>
      <c r="L161" s="87">
        <f t="shared" si="75"/>
        <v>0</v>
      </c>
      <c r="M161" s="88">
        <f>(M98/M103)*100</f>
        <v>0</v>
      </c>
    </row>
    <row r="162" spans="1:13" x14ac:dyDescent="0.25">
      <c r="A162" s="58">
        <v>39</v>
      </c>
      <c r="B162" s="77" t="str">
        <f t="shared" si="71"/>
        <v>EUROAMERICA CORREDORES DE BOLSA S.A.</v>
      </c>
      <c r="C162" s="87">
        <f>(C99/C103)*100</f>
        <v>5.2482482183877153</v>
      </c>
      <c r="D162" s="87">
        <f t="shared" ref="D162:L162" si="76">(D99/D103)*100</f>
        <v>6.0483510419514124</v>
      </c>
      <c r="E162" s="87">
        <f t="shared" si="76"/>
        <v>0</v>
      </c>
      <c r="F162" s="87">
        <v>0</v>
      </c>
      <c r="G162" s="87">
        <f t="shared" si="76"/>
        <v>5.7962277425039774E-2</v>
      </c>
      <c r="H162" s="87">
        <f t="shared" si="76"/>
        <v>0.88210493146878133</v>
      </c>
      <c r="I162" s="87">
        <f t="shared" si="76"/>
        <v>0</v>
      </c>
      <c r="J162" s="87">
        <f t="shared" si="76"/>
        <v>0</v>
      </c>
      <c r="K162" s="87">
        <f t="shared" si="76"/>
        <v>0</v>
      </c>
      <c r="L162" s="87">
        <f t="shared" si="76"/>
        <v>0</v>
      </c>
      <c r="M162" s="88">
        <f>(M99/M103)*100</f>
        <v>0.4136575246683093</v>
      </c>
    </row>
    <row r="163" spans="1:13" x14ac:dyDescent="0.25">
      <c r="A163" s="58">
        <v>40</v>
      </c>
      <c r="B163" s="77" t="str">
        <f t="shared" si="71"/>
        <v>MBI CORREDORES DE BOLSA S.A.</v>
      </c>
      <c r="C163" s="87">
        <f>(C100/C103)*100</f>
        <v>0</v>
      </c>
      <c r="D163" s="87">
        <f t="shared" ref="D163:L163" si="77">(D100/D103)*100</f>
        <v>0</v>
      </c>
      <c r="E163" s="87">
        <f t="shared" si="77"/>
        <v>0</v>
      </c>
      <c r="F163" s="87">
        <v>0</v>
      </c>
      <c r="G163" s="87">
        <f t="shared" si="77"/>
        <v>0</v>
      </c>
      <c r="H163" s="87">
        <f t="shared" si="77"/>
        <v>0</v>
      </c>
      <c r="I163" s="87">
        <f t="shared" si="77"/>
        <v>0</v>
      </c>
      <c r="J163" s="87">
        <f t="shared" si="77"/>
        <v>0</v>
      </c>
      <c r="K163" s="87">
        <f t="shared" si="77"/>
        <v>0</v>
      </c>
      <c r="L163" s="87">
        <f t="shared" si="77"/>
        <v>0</v>
      </c>
      <c r="M163" s="88">
        <f>(M100/M103)*100</f>
        <v>0</v>
      </c>
    </row>
    <row r="164" spans="1:13" x14ac:dyDescent="0.25">
      <c r="A164" s="58">
        <v>41</v>
      </c>
      <c r="B164" s="77" t="s">
        <v>132</v>
      </c>
      <c r="C164" s="87">
        <f>(C101/C103)*100</f>
        <v>0</v>
      </c>
      <c r="D164" s="87">
        <f t="shared" ref="D164:L164" si="78">(D101/D103)*100</f>
        <v>0</v>
      </c>
      <c r="E164" s="87">
        <f t="shared" si="78"/>
        <v>0</v>
      </c>
      <c r="F164" s="87">
        <v>0</v>
      </c>
      <c r="G164" s="87">
        <f t="shared" si="78"/>
        <v>0</v>
      </c>
      <c r="H164" s="87">
        <f t="shared" si="78"/>
        <v>0</v>
      </c>
      <c r="I164" s="87">
        <f t="shared" si="78"/>
        <v>0</v>
      </c>
      <c r="J164" s="87">
        <f t="shared" si="78"/>
        <v>0</v>
      </c>
      <c r="K164" s="87">
        <f t="shared" si="78"/>
        <v>0</v>
      </c>
      <c r="L164" s="87">
        <f t="shared" si="78"/>
        <v>0</v>
      </c>
      <c r="M164" s="88">
        <f>(M101/M103)*100</f>
        <v>0</v>
      </c>
    </row>
    <row r="165" spans="1:13" ht="15.75" thickBot="1" x14ac:dyDescent="0.3">
      <c r="A165" s="58">
        <v>42</v>
      </c>
      <c r="B165" t="s">
        <v>128</v>
      </c>
      <c r="C165" s="87">
        <f>(C102/C103)*100</f>
        <v>1.508493555688692</v>
      </c>
      <c r="D165" s="87">
        <f t="shared" ref="D165:L165" si="79">(D102/D103)*100</f>
        <v>0</v>
      </c>
      <c r="E165" s="87">
        <f t="shared" si="79"/>
        <v>0</v>
      </c>
      <c r="F165" s="116">
        <v>0</v>
      </c>
      <c r="G165" s="87">
        <f t="shared" si="79"/>
        <v>0</v>
      </c>
      <c r="H165" s="87">
        <f t="shared" si="79"/>
        <v>0</v>
      </c>
      <c r="I165" s="87">
        <f t="shared" si="79"/>
        <v>0.1417387127460043</v>
      </c>
      <c r="J165" s="87">
        <f t="shared" si="79"/>
        <v>0</v>
      </c>
      <c r="K165" s="87">
        <f t="shared" si="79"/>
        <v>0</v>
      </c>
      <c r="L165" s="87">
        <f t="shared" si="79"/>
        <v>0.15929871327921763</v>
      </c>
      <c r="M165" s="88">
        <f>(M102/M103)*100</f>
        <v>0.21972154357084964</v>
      </c>
    </row>
    <row r="166" spans="1:13" ht="17.25" thickTop="1" thickBot="1" x14ac:dyDescent="0.3">
      <c r="A166" s="66"/>
      <c r="B166" s="80" t="s">
        <v>4</v>
      </c>
      <c r="C166" s="90">
        <f>SUM(C124:C165)</f>
        <v>99.999999999999986</v>
      </c>
      <c r="D166" s="90">
        <f t="shared" ref="D166:L166" si="80">SUM(D124:D165)</f>
        <v>99.999999999999986</v>
      </c>
      <c r="E166" s="90">
        <f t="shared" si="80"/>
        <v>100.00000000000001</v>
      </c>
      <c r="F166" s="116">
        <v>0</v>
      </c>
      <c r="G166" s="90">
        <f t="shared" si="80"/>
        <v>99.999999999999972</v>
      </c>
      <c r="H166" s="90">
        <f t="shared" si="80"/>
        <v>100.00000000000003</v>
      </c>
      <c r="I166" s="90">
        <f t="shared" si="80"/>
        <v>99.999999999999986</v>
      </c>
      <c r="J166" s="90">
        <f t="shared" si="80"/>
        <v>100.00000000000001</v>
      </c>
      <c r="K166" s="90">
        <f t="shared" si="80"/>
        <v>100</v>
      </c>
      <c r="L166" s="90">
        <f t="shared" si="80"/>
        <v>100</v>
      </c>
      <c r="M166" s="91">
        <f>SUM(M124:M165)</f>
        <v>100.00000000000004</v>
      </c>
    </row>
    <row r="167" spans="1:13" ht="17.25" thickTop="1" thickBot="1" x14ac:dyDescent="0.3">
      <c r="A167" s="66"/>
      <c r="B167" s="80" t="s">
        <v>72</v>
      </c>
      <c r="C167" s="92">
        <v>1329284.489243</v>
      </c>
      <c r="D167" s="92">
        <v>54.800060000000009</v>
      </c>
      <c r="E167" s="92">
        <v>254.73614999999998</v>
      </c>
      <c r="F167" s="116">
        <v>0</v>
      </c>
      <c r="G167" s="92">
        <v>3419955.7057840014</v>
      </c>
      <c r="H167" s="92">
        <v>386219.18452799995</v>
      </c>
      <c r="I167" s="92">
        <v>5080096.6295660008</v>
      </c>
      <c r="J167" s="92">
        <v>218.486626</v>
      </c>
      <c r="K167" s="92">
        <v>276.87842799999999</v>
      </c>
      <c r="L167" s="92">
        <v>7952438.6953429999</v>
      </c>
      <c r="M167" s="93">
        <v>18168799.605728</v>
      </c>
    </row>
    <row r="168" spans="1:13" ht="15.75" thickTop="1" x14ac:dyDescent="0.25"/>
    <row r="169" spans="1:13" x14ac:dyDescent="0.25">
      <c r="A169" s="83" t="s">
        <v>86</v>
      </c>
      <c r="B169" s="83" t="s">
        <v>89</v>
      </c>
    </row>
    <row r="170" spans="1:13" x14ac:dyDescent="0.25">
      <c r="A170" s="83" t="s">
        <v>88</v>
      </c>
      <c r="B170" s="83" t="s">
        <v>96</v>
      </c>
    </row>
    <row r="171" spans="1:13" x14ac:dyDescent="0.25">
      <c r="A171" s="83"/>
      <c r="B171" s="83"/>
    </row>
    <row r="172" spans="1:13" x14ac:dyDescent="0.25">
      <c r="A172" s="83"/>
      <c r="B172" s="83" t="s">
        <v>64</v>
      </c>
    </row>
    <row r="347" spans="1:13" ht="15.75" x14ac:dyDescent="0.25">
      <c r="A347" s="72"/>
      <c r="B347" s="94"/>
      <c r="C347" s="94"/>
      <c r="D347" s="94"/>
      <c r="E347" s="94"/>
      <c r="F347" s="94"/>
      <c r="G347" s="94"/>
      <c r="H347" s="94"/>
      <c r="I347" s="94"/>
      <c r="J347" s="94"/>
      <c r="K347" s="94"/>
      <c r="L347" s="52"/>
      <c r="M347" s="73"/>
    </row>
    <row r="348" spans="1:13" ht="15.75" x14ac:dyDescent="0.25">
      <c r="A348" s="74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6"/>
    </row>
    <row r="349" spans="1:13" ht="15.75" x14ac:dyDescent="0.25">
      <c r="A349" s="7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95"/>
    </row>
    <row r="350" spans="1:13" x14ac:dyDescent="0.25">
      <c r="A350" s="58"/>
      <c r="B350" s="51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</row>
    <row r="351" spans="1:13" x14ac:dyDescent="0.25">
      <c r="A351" s="58"/>
      <c r="B351" s="51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</row>
    <row r="352" spans="1:13" x14ac:dyDescent="0.25">
      <c r="A352" s="58"/>
      <c r="B352" s="51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</row>
    <row r="353" spans="1:13" x14ac:dyDescent="0.25">
      <c r="A353" s="58"/>
      <c r="B353" s="51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</row>
    <row r="354" spans="1:13" x14ac:dyDescent="0.25">
      <c r="A354" s="58"/>
      <c r="B354" s="51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</row>
    <row r="355" spans="1:13" x14ac:dyDescent="0.25">
      <c r="A355" s="58"/>
      <c r="B355" s="51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</row>
    <row r="356" spans="1:13" x14ac:dyDescent="0.25">
      <c r="A356" s="58"/>
      <c r="B356" s="51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</row>
    <row r="357" spans="1:13" x14ac:dyDescent="0.25">
      <c r="A357" s="58"/>
      <c r="B357" s="51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</row>
    <row r="358" spans="1:13" x14ac:dyDescent="0.25">
      <c r="A358" s="58"/>
      <c r="B358" s="51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</row>
    <row r="359" spans="1:13" x14ac:dyDescent="0.25">
      <c r="A359" s="58"/>
      <c r="B359" s="51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</row>
    <row r="360" spans="1:13" x14ac:dyDescent="0.25">
      <c r="A360" s="58"/>
      <c r="B360" s="51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</row>
    <row r="361" spans="1:13" x14ac:dyDescent="0.25">
      <c r="A361" s="58"/>
      <c r="B361" s="51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</row>
    <row r="362" spans="1:13" x14ac:dyDescent="0.25">
      <c r="A362" s="58"/>
      <c r="B362" s="51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</row>
    <row r="363" spans="1:13" x14ac:dyDescent="0.25">
      <c r="A363" s="58"/>
      <c r="B363" s="51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</row>
    <row r="364" spans="1:13" x14ac:dyDescent="0.25">
      <c r="A364" s="58"/>
      <c r="B364" s="51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</row>
    <row r="365" spans="1:13" x14ac:dyDescent="0.25">
      <c r="A365" s="58"/>
      <c r="B365" s="51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</row>
    <row r="366" spans="1:13" x14ac:dyDescent="0.25">
      <c r="A366" s="58"/>
      <c r="B366" s="51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</row>
    <row r="367" spans="1:13" x14ac:dyDescent="0.25">
      <c r="A367" s="58"/>
      <c r="B367" s="51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</row>
    <row r="368" spans="1:13" x14ac:dyDescent="0.25">
      <c r="A368" s="58"/>
      <c r="B368" s="51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</row>
    <row r="369" spans="1:13" x14ac:dyDescent="0.25">
      <c r="A369" s="58"/>
      <c r="B369" s="51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</row>
    <row r="370" spans="1:13" x14ac:dyDescent="0.25">
      <c r="A370" s="58"/>
      <c r="B370" s="51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</row>
    <row r="371" spans="1:13" x14ac:dyDescent="0.25">
      <c r="A371" s="58"/>
      <c r="B371" s="51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</row>
    <row r="372" spans="1:13" x14ac:dyDescent="0.25">
      <c r="A372" s="58"/>
      <c r="B372" s="51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3" x14ac:dyDescent="0.25">
      <c r="A373" s="58"/>
      <c r="B373" s="51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</row>
    <row r="374" spans="1:13" x14ac:dyDescent="0.25">
      <c r="A374" s="58"/>
      <c r="B374" s="51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</row>
    <row r="375" spans="1:13" x14ac:dyDescent="0.25">
      <c r="A375" s="58"/>
      <c r="B375" s="51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</row>
    <row r="376" spans="1:13" x14ac:dyDescent="0.25">
      <c r="A376" s="58"/>
      <c r="B376" s="51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</row>
    <row r="377" spans="1:13" x14ac:dyDescent="0.25">
      <c r="A377" s="58"/>
      <c r="B377" s="51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</row>
    <row r="378" spans="1:13" x14ac:dyDescent="0.25">
      <c r="A378" s="58"/>
      <c r="B378" s="51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</row>
    <row r="379" spans="1:13" x14ac:dyDescent="0.25">
      <c r="A379" s="58"/>
      <c r="B379" s="51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</row>
    <row r="380" spans="1:13" x14ac:dyDescent="0.25">
      <c r="A380" s="58"/>
      <c r="B380" s="51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</row>
    <row r="381" spans="1:13" x14ac:dyDescent="0.25">
      <c r="A381" s="58"/>
      <c r="B381" s="51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</row>
    <row r="382" spans="1:13" x14ac:dyDescent="0.25">
      <c r="A382" s="58"/>
      <c r="B382" s="51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</row>
    <row r="383" spans="1:13" x14ac:dyDescent="0.25">
      <c r="A383" s="58"/>
      <c r="B383" s="51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</row>
    <row r="384" spans="1:13" x14ac:dyDescent="0.25">
      <c r="A384" s="58"/>
      <c r="B384" s="51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</row>
    <row r="385" spans="1:13" x14ac:dyDescent="0.25">
      <c r="A385" s="58"/>
      <c r="B385" s="51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</row>
    <row r="386" spans="1:13" ht="15.75" x14ac:dyDescent="0.25">
      <c r="A386" s="58"/>
      <c r="B386" s="94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</row>
    <row r="387" spans="1:13" ht="15.75" x14ac:dyDescent="0.25">
      <c r="A387" s="68"/>
      <c r="B387" s="69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8"/>
    </row>
  </sheetData>
  <mergeCells count="13">
    <mergeCell ref="A56:M56"/>
    <mergeCell ref="C1:K1"/>
    <mergeCell ref="C2:K2"/>
    <mergeCell ref="C3:K3"/>
    <mergeCell ref="A4:M4"/>
    <mergeCell ref="C5:K5"/>
    <mergeCell ref="C121:K121"/>
    <mergeCell ref="A57:M57"/>
    <mergeCell ref="A58:M58"/>
    <mergeCell ref="B59:K59"/>
    <mergeCell ref="A117:M117"/>
    <mergeCell ref="A118:M118"/>
    <mergeCell ref="A119:M1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6"/>
  <sheetViews>
    <sheetView workbookViewId="0">
      <selection activeCell="A3" sqref="A3:M3"/>
    </sheetView>
  </sheetViews>
  <sheetFormatPr baseColWidth="10" defaultRowHeight="11.25" x14ac:dyDescent="0.2"/>
  <cols>
    <col min="1" max="1" width="2.7109375" style="2" bestFit="1" customWidth="1"/>
    <col min="2" max="2" width="53.140625" style="2" customWidth="1"/>
    <col min="3" max="3" width="12.85546875" style="2" customWidth="1"/>
    <col min="4" max="5" width="9.5703125" style="2" customWidth="1"/>
    <col min="6" max="6" width="14.140625" style="2" customWidth="1"/>
    <col min="7" max="7" width="11.85546875" style="2" customWidth="1"/>
    <col min="8" max="8" width="14.5703125" style="2" customWidth="1"/>
    <col min="9" max="9" width="11.42578125" style="2"/>
    <col min="10" max="10" width="11.7109375" style="2" bestFit="1" customWidth="1"/>
    <col min="11" max="11" width="16.28515625" style="2" bestFit="1" customWidth="1"/>
    <col min="12" max="13" width="11.28515625" style="2" customWidth="1"/>
    <col min="14" max="14" width="11.42578125" style="2"/>
    <col min="15" max="15" width="13.7109375" style="2" bestFit="1" customWidth="1"/>
    <col min="16" max="256" width="11.42578125" style="2"/>
    <col min="257" max="257" width="2.7109375" style="2" bestFit="1" customWidth="1"/>
    <col min="258" max="258" width="53.140625" style="2" customWidth="1"/>
    <col min="259" max="259" width="12.85546875" style="2" customWidth="1"/>
    <col min="260" max="261" width="9.5703125" style="2" customWidth="1"/>
    <col min="262" max="262" width="14.140625" style="2" customWidth="1"/>
    <col min="263" max="263" width="11.85546875" style="2" customWidth="1"/>
    <col min="264" max="264" width="14.5703125" style="2" customWidth="1"/>
    <col min="265" max="265" width="11.42578125" style="2"/>
    <col min="266" max="266" width="11.7109375" style="2" bestFit="1" customWidth="1"/>
    <col min="267" max="267" width="16.28515625" style="2" bestFit="1" customWidth="1"/>
    <col min="268" max="269" width="11.28515625" style="2" customWidth="1"/>
    <col min="270" max="270" width="11.42578125" style="2"/>
    <col min="271" max="271" width="13.7109375" style="2" bestFit="1" customWidth="1"/>
    <col min="272" max="512" width="11.42578125" style="2"/>
    <col min="513" max="513" width="2.7109375" style="2" bestFit="1" customWidth="1"/>
    <col min="514" max="514" width="53.140625" style="2" customWidth="1"/>
    <col min="515" max="515" width="12.85546875" style="2" customWidth="1"/>
    <col min="516" max="517" width="9.5703125" style="2" customWidth="1"/>
    <col min="518" max="518" width="14.140625" style="2" customWidth="1"/>
    <col min="519" max="519" width="11.85546875" style="2" customWidth="1"/>
    <col min="520" max="520" width="14.5703125" style="2" customWidth="1"/>
    <col min="521" max="521" width="11.42578125" style="2"/>
    <col min="522" max="522" width="11.7109375" style="2" bestFit="1" customWidth="1"/>
    <col min="523" max="523" width="16.28515625" style="2" bestFit="1" customWidth="1"/>
    <col min="524" max="525" width="11.28515625" style="2" customWidth="1"/>
    <col min="526" max="526" width="11.42578125" style="2"/>
    <col min="527" max="527" width="13.7109375" style="2" bestFit="1" customWidth="1"/>
    <col min="528" max="768" width="11.42578125" style="2"/>
    <col min="769" max="769" width="2.7109375" style="2" bestFit="1" customWidth="1"/>
    <col min="770" max="770" width="53.140625" style="2" customWidth="1"/>
    <col min="771" max="771" width="12.85546875" style="2" customWidth="1"/>
    <col min="772" max="773" width="9.5703125" style="2" customWidth="1"/>
    <col min="774" max="774" width="14.140625" style="2" customWidth="1"/>
    <col min="775" max="775" width="11.85546875" style="2" customWidth="1"/>
    <col min="776" max="776" width="14.5703125" style="2" customWidth="1"/>
    <col min="777" max="777" width="11.42578125" style="2"/>
    <col min="778" max="778" width="11.7109375" style="2" bestFit="1" customWidth="1"/>
    <col min="779" max="779" width="16.28515625" style="2" bestFit="1" customWidth="1"/>
    <col min="780" max="781" width="11.28515625" style="2" customWidth="1"/>
    <col min="782" max="782" width="11.42578125" style="2"/>
    <col min="783" max="783" width="13.7109375" style="2" bestFit="1" customWidth="1"/>
    <col min="784" max="1024" width="11.42578125" style="2"/>
    <col min="1025" max="1025" width="2.7109375" style="2" bestFit="1" customWidth="1"/>
    <col min="1026" max="1026" width="53.140625" style="2" customWidth="1"/>
    <col min="1027" max="1027" width="12.85546875" style="2" customWidth="1"/>
    <col min="1028" max="1029" width="9.5703125" style="2" customWidth="1"/>
    <col min="1030" max="1030" width="14.140625" style="2" customWidth="1"/>
    <col min="1031" max="1031" width="11.85546875" style="2" customWidth="1"/>
    <col min="1032" max="1032" width="14.5703125" style="2" customWidth="1"/>
    <col min="1033" max="1033" width="11.42578125" style="2"/>
    <col min="1034" max="1034" width="11.7109375" style="2" bestFit="1" customWidth="1"/>
    <col min="1035" max="1035" width="16.28515625" style="2" bestFit="1" customWidth="1"/>
    <col min="1036" max="1037" width="11.28515625" style="2" customWidth="1"/>
    <col min="1038" max="1038" width="11.42578125" style="2"/>
    <col min="1039" max="1039" width="13.7109375" style="2" bestFit="1" customWidth="1"/>
    <col min="1040" max="1280" width="11.42578125" style="2"/>
    <col min="1281" max="1281" width="2.7109375" style="2" bestFit="1" customWidth="1"/>
    <col min="1282" max="1282" width="53.140625" style="2" customWidth="1"/>
    <col min="1283" max="1283" width="12.85546875" style="2" customWidth="1"/>
    <col min="1284" max="1285" width="9.5703125" style="2" customWidth="1"/>
    <col min="1286" max="1286" width="14.140625" style="2" customWidth="1"/>
    <col min="1287" max="1287" width="11.85546875" style="2" customWidth="1"/>
    <col min="1288" max="1288" width="14.5703125" style="2" customWidth="1"/>
    <col min="1289" max="1289" width="11.42578125" style="2"/>
    <col min="1290" max="1290" width="11.7109375" style="2" bestFit="1" customWidth="1"/>
    <col min="1291" max="1291" width="16.28515625" style="2" bestFit="1" customWidth="1"/>
    <col min="1292" max="1293" width="11.28515625" style="2" customWidth="1"/>
    <col min="1294" max="1294" width="11.42578125" style="2"/>
    <col min="1295" max="1295" width="13.7109375" style="2" bestFit="1" customWidth="1"/>
    <col min="1296" max="1536" width="11.42578125" style="2"/>
    <col min="1537" max="1537" width="2.7109375" style="2" bestFit="1" customWidth="1"/>
    <col min="1538" max="1538" width="53.140625" style="2" customWidth="1"/>
    <col min="1539" max="1539" width="12.85546875" style="2" customWidth="1"/>
    <col min="1540" max="1541" width="9.5703125" style="2" customWidth="1"/>
    <col min="1542" max="1542" width="14.140625" style="2" customWidth="1"/>
    <col min="1543" max="1543" width="11.85546875" style="2" customWidth="1"/>
    <col min="1544" max="1544" width="14.5703125" style="2" customWidth="1"/>
    <col min="1545" max="1545" width="11.42578125" style="2"/>
    <col min="1546" max="1546" width="11.7109375" style="2" bestFit="1" customWidth="1"/>
    <col min="1547" max="1547" width="16.28515625" style="2" bestFit="1" customWidth="1"/>
    <col min="1548" max="1549" width="11.28515625" style="2" customWidth="1"/>
    <col min="1550" max="1550" width="11.42578125" style="2"/>
    <col min="1551" max="1551" width="13.7109375" style="2" bestFit="1" customWidth="1"/>
    <col min="1552" max="1792" width="11.42578125" style="2"/>
    <col min="1793" max="1793" width="2.7109375" style="2" bestFit="1" customWidth="1"/>
    <col min="1794" max="1794" width="53.140625" style="2" customWidth="1"/>
    <col min="1795" max="1795" width="12.85546875" style="2" customWidth="1"/>
    <col min="1796" max="1797" width="9.5703125" style="2" customWidth="1"/>
    <col min="1798" max="1798" width="14.140625" style="2" customWidth="1"/>
    <col min="1799" max="1799" width="11.85546875" style="2" customWidth="1"/>
    <col min="1800" max="1800" width="14.5703125" style="2" customWidth="1"/>
    <col min="1801" max="1801" width="11.42578125" style="2"/>
    <col min="1802" max="1802" width="11.7109375" style="2" bestFit="1" customWidth="1"/>
    <col min="1803" max="1803" width="16.28515625" style="2" bestFit="1" customWidth="1"/>
    <col min="1804" max="1805" width="11.28515625" style="2" customWidth="1"/>
    <col min="1806" max="1806" width="11.42578125" style="2"/>
    <col min="1807" max="1807" width="13.7109375" style="2" bestFit="1" customWidth="1"/>
    <col min="1808" max="2048" width="11.42578125" style="2"/>
    <col min="2049" max="2049" width="2.7109375" style="2" bestFit="1" customWidth="1"/>
    <col min="2050" max="2050" width="53.140625" style="2" customWidth="1"/>
    <col min="2051" max="2051" width="12.85546875" style="2" customWidth="1"/>
    <col min="2052" max="2053" width="9.5703125" style="2" customWidth="1"/>
    <col min="2054" max="2054" width="14.140625" style="2" customWidth="1"/>
    <col min="2055" max="2055" width="11.85546875" style="2" customWidth="1"/>
    <col min="2056" max="2056" width="14.5703125" style="2" customWidth="1"/>
    <col min="2057" max="2057" width="11.42578125" style="2"/>
    <col min="2058" max="2058" width="11.7109375" style="2" bestFit="1" customWidth="1"/>
    <col min="2059" max="2059" width="16.28515625" style="2" bestFit="1" customWidth="1"/>
    <col min="2060" max="2061" width="11.28515625" style="2" customWidth="1"/>
    <col min="2062" max="2062" width="11.42578125" style="2"/>
    <col min="2063" max="2063" width="13.7109375" style="2" bestFit="1" customWidth="1"/>
    <col min="2064" max="2304" width="11.42578125" style="2"/>
    <col min="2305" max="2305" width="2.7109375" style="2" bestFit="1" customWidth="1"/>
    <col min="2306" max="2306" width="53.140625" style="2" customWidth="1"/>
    <col min="2307" max="2307" width="12.85546875" style="2" customWidth="1"/>
    <col min="2308" max="2309" width="9.5703125" style="2" customWidth="1"/>
    <col min="2310" max="2310" width="14.140625" style="2" customWidth="1"/>
    <col min="2311" max="2311" width="11.85546875" style="2" customWidth="1"/>
    <col min="2312" max="2312" width="14.5703125" style="2" customWidth="1"/>
    <col min="2313" max="2313" width="11.42578125" style="2"/>
    <col min="2314" max="2314" width="11.7109375" style="2" bestFit="1" customWidth="1"/>
    <col min="2315" max="2315" width="16.28515625" style="2" bestFit="1" customWidth="1"/>
    <col min="2316" max="2317" width="11.28515625" style="2" customWidth="1"/>
    <col min="2318" max="2318" width="11.42578125" style="2"/>
    <col min="2319" max="2319" width="13.7109375" style="2" bestFit="1" customWidth="1"/>
    <col min="2320" max="2560" width="11.42578125" style="2"/>
    <col min="2561" max="2561" width="2.7109375" style="2" bestFit="1" customWidth="1"/>
    <col min="2562" max="2562" width="53.140625" style="2" customWidth="1"/>
    <col min="2563" max="2563" width="12.85546875" style="2" customWidth="1"/>
    <col min="2564" max="2565" width="9.5703125" style="2" customWidth="1"/>
    <col min="2566" max="2566" width="14.140625" style="2" customWidth="1"/>
    <col min="2567" max="2567" width="11.85546875" style="2" customWidth="1"/>
    <col min="2568" max="2568" width="14.5703125" style="2" customWidth="1"/>
    <col min="2569" max="2569" width="11.42578125" style="2"/>
    <col min="2570" max="2570" width="11.7109375" style="2" bestFit="1" customWidth="1"/>
    <col min="2571" max="2571" width="16.28515625" style="2" bestFit="1" customWidth="1"/>
    <col min="2572" max="2573" width="11.28515625" style="2" customWidth="1"/>
    <col min="2574" max="2574" width="11.42578125" style="2"/>
    <col min="2575" max="2575" width="13.7109375" style="2" bestFit="1" customWidth="1"/>
    <col min="2576" max="2816" width="11.42578125" style="2"/>
    <col min="2817" max="2817" width="2.7109375" style="2" bestFit="1" customWidth="1"/>
    <col min="2818" max="2818" width="53.140625" style="2" customWidth="1"/>
    <col min="2819" max="2819" width="12.85546875" style="2" customWidth="1"/>
    <col min="2820" max="2821" width="9.5703125" style="2" customWidth="1"/>
    <col min="2822" max="2822" width="14.140625" style="2" customWidth="1"/>
    <col min="2823" max="2823" width="11.85546875" style="2" customWidth="1"/>
    <col min="2824" max="2824" width="14.5703125" style="2" customWidth="1"/>
    <col min="2825" max="2825" width="11.42578125" style="2"/>
    <col min="2826" max="2826" width="11.7109375" style="2" bestFit="1" customWidth="1"/>
    <col min="2827" max="2827" width="16.28515625" style="2" bestFit="1" customWidth="1"/>
    <col min="2828" max="2829" width="11.28515625" style="2" customWidth="1"/>
    <col min="2830" max="2830" width="11.42578125" style="2"/>
    <col min="2831" max="2831" width="13.7109375" style="2" bestFit="1" customWidth="1"/>
    <col min="2832" max="3072" width="11.42578125" style="2"/>
    <col min="3073" max="3073" width="2.7109375" style="2" bestFit="1" customWidth="1"/>
    <col min="3074" max="3074" width="53.140625" style="2" customWidth="1"/>
    <col min="3075" max="3075" width="12.85546875" style="2" customWidth="1"/>
    <col min="3076" max="3077" width="9.5703125" style="2" customWidth="1"/>
    <col min="3078" max="3078" width="14.140625" style="2" customWidth="1"/>
    <col min="3079" max="3079" width="11.85546875" style="2" customWidth="1"/>
    <col min="3080" max="3080" width="14.5703125" style="2" customWidth="1"/>
    <col min="3081" max="3081" width="11.42578125" style="2"/>
    <col min="3082" max="3082" width="11.7109375" style="2" bestFit="1" customWidth="1"/>
    <col min="3083" max="3083" width="16.28515625" style="2" bestFit="1" customWidth="1"/>
    <col min="3084" max="3085" width="11.28515625" style="2" customWidth="1"/>
    <col min="3086" max="3086" width="11.42578125" style="2"/>
    <col min="3087" max="3087" width="13.7109375" style="2" bestFit="1" customWidth="1"/>
    <col min="3088" max="3328" width="11.42578125" style="2"/>
    <col min="3329" max="3329" width="2.7109375" style="2" bestFit="1" customWidth="1"/>
    <col min="3330" max="3330" width="53.140625" style="2" customWidth="1"/>
    <col min="3331" max="3331" width="12.85546875" style="2" customWidth="1"/>
    <col min="3332" max="3333" width="9.5703125" style="2" customWidth="1"/>
    <col min="3334" max="3334" width="14.140625" style="2" customWidth="1"/>
    <col min="3335" max="3335" width="11.85546875" style="2" customWidth="1"/>
    <col min="3336" max="3336" width="14.5703125" style="2" customWidth="1"/>
    <col min="3337" max="3337" width="11.42578125" style="2"/>
    <col min="3338" max="3338" width="11.7109375" style="2" bestFit="1" customWidth="1"/>
    <col min="3339" max="3339" width="16.28515625" style="2" bestFit="1" customWidth="1"/>
    <col min="3340" max="3341" width="11.28515625" style="2" customWidth="1"/>
    <col min="3342" max="3342" width="11.42578125" style="2"/>
    <col min="3343" max="3343" width="13.7109375" style="2" bestFit="1" customWidth="1"/>
    <col min="3344" max="3584" width="11.42578125" style="2"/>
    <col min="3585" max="3585" width="2.7109375" style="2" bestFit="1" customWidth="1"/>
    <col min="3586" max="3586" width="53.140625" style="2" customWidth="1"/>
    <col min="3587" max="3587" width="12.85546875" style="2" customWidth="1"/>
    <col min="3588" max="3589" width="9.5703125" style="2" customWidth="1"/>
    <col min="3590" max="3590" width="14.140625" style="2" customWidth="1"/>
    <col min="3591" max="3591" width="11.85546875" style="2" customWidth="1"/>
    <col min="3592" max="3592" width="14.5703125" style="2" customWidth="1"/>
    <col min="3593" max="3593" width="11.42578125" style="2"/>
    <col min="3594" max="3594" width="11.7109375" style="2" bestFit="1" customWidth="1"/>
    <col min="3595" max="3595" width="16.28515625" style="2" bestFit="1" customWidth="1"/>
    <col min="3596" max="3597" width="11.28515625" style="2" customWidth="1"/>
    <col min="3598" max="3598" width="11.42578125" style="2"/>
    <col min="3599" max="3599" width="13.7109375" style="2" bestFit="1" customWidth="1"/>
    <col min="3600" max="3840" width="11.42578125" style="2"/>
    <col min="3841" max="3841" width="2.7109375" style="2" bestFit="1" customWidth="1"/>
    <col min="3842" max="3842" width="53.140625" style="2" customWidth="1"/>
    <col min="3843" max="3843" width="12.85546875" style="2" customWidth="1"/>
    <col min="3844" max="3845" width="9.5703125" style="2" customWidth="1"/>
    <col min="3846" max="3846" width="14.140625" style="2" customWidth="1"/>
    <col min="3847" max="3847" width="11.85546875" style="2" customWidth="1"/>
    <col min="3848" max="3848" width="14.5703125" style="2" customWidth="1"/>
    <col min="3849" max="3849" width="11.42578125" style="2"/>
    <col min="3850" max="3850" width="11.7109375" style="2" bestFit="1" customWidth="1"/>
    <col min="3851" max="3851" width="16.28515625" style="2" bestFit="1" customWidth="1"/>
    <col min="3852" max="3853" width="11.28515625" style="2" customWidth="1"/>
    <col min="3854" max="3854" width="11.42578125" style="2"/>
    <col min="3855" max="3855" width="13.7109375" style="2" bestFit="1" customWidth="1"/>
    <col min="3856" max="4096" width="11.42578125" style="2"/>
    <col min="4097" max="4097" width="2.7109375" style="2" bestFit="1" customWidth="1"/>
    <col min="4098" max="4098" width="53.140625" style="2" customWidth="1"/>
    <col min="4099" max="4099" width="12.85546875" style="2" customWidth="1"/>
    <col min="4100" max="4101" width="9.5703125" style="2" customWidth="1"/>
    <col min="4102" max="4102" width="14.140625" style="2" customWidth="1"/>
    <col min="4103" max="4103" width="11.85546875" style="2" customWidth="1"/>
    <col min="4104" max="4104" width="14.5703125" style="2" customWidth="1"/>
    <col min="4105" max="4105" width="11.42578125" style="2"/>
    <col min="4106" max="4106" width="11.7109375" style="2" bestFit="1" customWidth="1"/>
    <col min="4107" max="4107" width="16.28515625" style="2" bestFit="1" customWidth="1"/>
    <col min="4108" max="4109" width="11.28515625" style="2" customWidth="1"/>
    <col min="4110" max="4110" width="11.42578125" style="2"/>
    <col min="4111" max="4111" width="13.7109375" style="2" bestFit="1" customWidth="1"/>
    <col min="4112" max="4352" width="11.42578125" style="2"/>
    <col min="4353" max="4353" width="2.7109375" style="2" bestFit="1" customWidth="1"/>
    <col min="4354" max="4354" width="53.140625" style="2" customWidth="1"/>
    <col min="4355" max="4355" width="12.85546875" style="2" customWidth="1"/>
    <col min="4356" max="4357" width="9.5703125" style="2" customWidth="1"/>
    <col min="4358" max="4358" width="14.140625" style="2" customWidth="1"/>
    <col min="4359" max="4359" width="11.85546875" style="2" customWidth="1"/>
    <col min="4360" max="4360" width="14.5703125" style="2" customWidth="1"/>
    <col min="4361" max="4361" width="11.42578125" style="2"/>
    <col min="4362" max="4362" width="11.7109375" style="2" bestFit="1" customWidth="1"/>
    <col min="4363" max="4363" width="16.28515625" style="2" bestFit="1" customWidth="1"/>
    <col min="4364" max="4365" width="11.28515625" style="2" customWidth="1"/>
    <col min="4366" max="4366" width="11.42578125" style="2"/>
    <col min="4367" max="4367" width="13.7109375" style="2" bestFit="1" customWidth="1"/>
    <col min="4368" max="4608" width="11.42578125" style="2"/>
    <col min="4609" max="4609" width="2.7109375" style="2" bestFit="1" customWidth="1"/>
    <col min="4610" max="4610" width="53.140625" style="2" customWidth="1"/>
    <col min="4611" max="4611" width="12.85546875" style="2" customWidth="1"/>
    <col min="4612" max="4613" width="9.5703125" style="2" customWidth="1"/>
    <col min="4614" max="4614" width="14.140625" style="2" customWidth="1"/>
    <col min="4615" max="4615" width="11.85546875" style="2" customWidth="1"/>
    <col min="4616" max="4616" width="14.5703125" style="2" customWidth="1"/>
    <col min="4617" max="4617" width="11.42578125" style="2"/>
    <col min="4618" max="4618" width="11.7109375" style="2" bestFit="1" customWidth="1"/>
    <col min="4619" max="4619" width="16.28515625" style="2" bestFit="1" customWidth="1"/>
    <col min="4620" max="4621" width="11.28515625" style="2" customWidth="1"/>
    <col min="4622" max="4622" width="11.42578125" style="2"/>
    <col min="4623" max="4623" width="13.7109375" style="2" bestFit="1" customWidth="1"/>
    <col min="4624" max="4864" width="11.42578125" style="2"/>
    <col min="4865" max="4865" width="2.7109375" style="2" bestFit="1" customWidth="1"/>
    <col min="4866" max="4866" width="53.140625" style="2" customWidth="1"/>
    <col min="4867" max="4867" width="12.85546875" style="2" customWidth="1"/>
    <col min="4868" max="4869" width="9.5703125" style="2" customWidth="1"/>
    <col min="4870" max="4870" width="14.140625" style="2" customWidth="1"/>
    <col min="4871" max="4871" width="11.85546875" style="2" customWidth="1"/>
    <col min="4872" max="4872" width="14.5703125" style="2" customWidth="1"/>
    <col min="4873" max="4873" width="11.42578125" style="2"/>
    <col min="4874" max="4874" width="11.7109375" style="2" bestFit="1" customWidth="1"/>
    <col min="4875" max="4875" width="16.28515625" style="2" bestFit="1" customWidth="1"/>
    <col min="4876" max="4877" width="11.28515625" style="2" customWidth="1"/>
    <col min="4878" max="4878" width="11.42578125" style="2"/>
    <col min="4879" max="4879" width="13.7109375" style="2" bestFit="1" customWidth="1"/>
    <col min="4880" max="5120" width="11.42578125" style="2"/>
    <col min="5121" max="5121" width="2.7109375" style="2" bestFit="1" customWidth="1"/>
    <col min="5122" max="5122" width="53.140625" style="2" customWidth="1"/>
    <col min="5123" max="5123" width="12.85546875" style="2" customWidth="1"/>
    <col min="5124" max="5125" width="9.5703125" style="2" customWidth="1"/>
    <col min="5126" max="5126" width="14.140625" style="2" customWidth="1"/>
    <col min="5127" max="5127" width="11.85546875" style="2" customWidth="1"/>
    <col min="5128" max="5128" width="14.5703125" style="2" customWidth="1"/>
    <col min="5129" max="5129" width="11.42578125" style="2"/>
    <col min="5130" max="5130" width="11.7109375" style="2" bestFit="1" customWidth="1"/>
    <col min="5131" max="5131" width="16.28515625" style="2" bestFit="1" customWidth="1"/>
    <col min="5132" max="5133" width="11.28515625" style="2" customWidth="1"/>
    <col min="5134" max="5134" width="11.42578125" style="2"/>
    <col min="5135" max="5135" width="13.7109375" style="2" bestFit="1" customWidth="1"/>
    <col min="5136" max="5376" width="11.42578125" style="2"/>
    <col min="5377" max="5377" width="2.7109375" style="2" bestFit="1" customWidth="1"/>
    <col min="5378" max="5378" width="53.140625" style="2" customWidth="1"/>
    <col min="5379" max="5379" width="12.85546875" style="2" customWidth="1"/>
    <col min="5380" max="5381" width="9.5703125" style="2" customWidth="1"/>
    <col min="5382" max="5382" width="14.140625" style="2" customWidth="1"/>
    <col min="5383" max="5383" width="11.85546875" style="2" customWidth="1"/>
    <col min="5384" max="5384" width="14.5703125" style="2" customWidth="1"/>
    <col min="5385" max="5385" width="11.42578125" style="2"/>
    <col min="5386" max="5386" width="11.7109375" style="2" bestFit="1" customWidth="1"/>
    <col min="5387" max="5387" width="16.28515625" style="2" bestFit="1" customWidth="1"/>
    <col min="5388" max="5389" width="11.28515625" style="2" customWidth="1"/>
    <col min="5390" max="5390" width="11.42578125" style="2"/>
    <col min="5391" max="5391" width="13.7109375" style="2" bestFit="1" customWidth="1"/>
    <col min="5392" max="5632" width="11.42578125" style="2"/>
    <col min="5633" max="5633" width="2.7109375" style="2" bestFit="1" customWidth="1"/>
    <col min="5634" max="5634" width="53.140625" style="2" customWidth="1"/>
    <col min="5635" max="5635" width="12.85546875" style="2" customWidth="1"/>
    <col min="5636" max="5637" width="9.5703125" style="2" customWidth="1"/>
    <col min="5638" max="5638" width="14.140625" style="2" customWidth="1"/>
    <col min="5639" max="5639" width="11.85546875" style="2" customWidth="1"/>
    <col min="5640" max="5640" width="14.5703125" style="2" customWidth="1"/>
    <col min="5641" max="5641" width="11.42578125" style="2"/>
    <col min="5642" max="5642" width="11.7109375" style="2" bestFit="1" customWidth="1"/>
    <col min="5643" max="5643" width="16.28515625" style="2" bestFit="1" customWidth="1"/>
    <col min="5644" max="5645" width="11.28515625" style="2" customWidth="1"/>
    <col min="5646" max="5646" width="11.42578125" style="2"/>
    <col min="5647" max="5647" width="13.7109375" style="2" bestFit="1" customWidth="1"/>
    <col min="5648" max="5888" width="11.42578125" style="2"/>
    <col min="5889" max="5889" width="2.7109375" style="2" bestFit="1" customWidth="1"/>
    <col min="5890" max="5890" width="53.140625" style="2" customWidth="1"/>
    <col min="5891" max="5891" width="12.85546875" style="2" customWidth="1"/>
    <col min="5892" max="5893" width="9.5703125" style="2" customWidth="1"/>
    <col min="5894" max="5894" width="14.140625" style="2" customWidth="1"/>
    <col min="5895" max="5895" width="11.85546875" style="2" customWidth="1"/>
    <col min="5896" max="5896" width="14.5703125" style="2" customWidth="1"/>
    <col min="5897" max="5897" width="11.42578125" style="2"/>
    <col min="5898" max="5898" width="11.7109375" style="2" bestFit="1" customWidth="1"/>
    <col min="5899" max="5899" width="16.28515625" style="2" bestFit="1" customWidth="1"/>
    <col min="5900" max="5901" width="11.28515625" style="2" customWidth="1"/>
    <col min="5902" max="5902" width="11.42578125" style="2"/>
    <col min="5903" max="5903" width="13.7109375" style="2" bestFit="1" customWidth="1"/>
    <col min="5904" max="6144" width="11.42578125" style="2"/>
    <col min="6145" max="6145" width="2.7109375" style="2" bestFit="1" customWidth="1"/>
    <col min="6146" max="6146" width="53.140625" style="2" customWidth="1"/>
    <col min="6147" max="6147" width="12.85546875" style="2" customWidth="1"/>
    <col min="6148" max="6149" width="9.5703125" style="2" customWidth="1"/>
    <col min="6150" max="6150" width="14.140625" style="2" customWidth="1"/>
    <col min="6151" max="6151" width="11.85546875" style="2" customWidth="1"/>
    <col min="6152" max="6152" width="14.5703125" style="2" customWidth="1"/>
    <col min="6153" max="6153" width="11.42578125" style="2"/>
    <col min="6154" max="6154" width="11.7109375" style="2" bestFit="1" customWidth="1"/>
    <col min="6155" max="6155" width="16.28515625" style="2" bestFit="1" customWidth="1"/>
    <col min="6156" max="6157" width="11.28515625" style="2" customWidth="1"/>
    <col min="6158" max="6158" width="11.42578125" style="2"/>
    <col min="6159" max="6159" width="13.7109375" style="2" bestFit="1" customWidth="1"/>
    <col min="6160" max="6400" width="11.42578125" style="2"/>
    <col min="6401" max="6401" width="2.7109375" style="2" bestFit="1" customWidth="1"/>
    <col min="6402" max="6402" width="53.140625" style="2" customWidth="1"/>
    <col min="6403" max="6403" width="12.85546875" style="2" customWidth="1"/>
    <col min="6404" max="6405" width="9.5703125" style="2" customWidth="1"/>
    <col min="6406" max="6406" width="14.140625" style="2" customWidth="1"/>
    <col min="6407" max="6407" width="11.85546875" style="2" customWidth="1"/>
    <col min="6408" max="6408" width="14.5703125" style="2" customWidth="1"/>
    <col min="6409" max="6409" width="11.42578125" style="2"/>
    <col min="6410" max="6410" width="11.7109375" style="2" bestFit="1" customWidth="1"/>
    <col min="6411" max="6411" width="16.28515625" style="2" bestFit="1" customWidth="1"/>
    <col min="6412" max="6413" width="11.28515625" style="2" customWidth="1"/>
    <col min="6414" max="6414" width="11.42578125" style="2"/>
    <col min="6415" max="6415" width="13.7109375" style="2" bestFit="1" customWidth="1"/>
    <col min="6416" max="6656" width="11.42578125" style="2"/>
    <col min="6657" max="6657" width="2.7109375" style="2" bestFit="1" customWidth="1"/>
    <col min="6658" max="6658" width="53.140625" style="2" customWidth="1"/>
    <col min="6659" max="6659" width="12.85546875" style="2" customWidth="1"/>
    <col min="6660" max="6661" width="9.5703125" style="2" customWidth="1"/>
    <col min="6662" max="6662" width="14.140625" style="2" customWidth="1"/>
    <col min="6663" max="6663" width="11.85546875" style="2" customWidth="1"/>
    <col min="6664" max="6664" width="14.5703125" style="2" customWidth="1"/>
    <col min="6665" max="6665" width="11.42578125" style="2"/>
    <col min="6666" max="6666" width="11.7109375" style="2" bestFit="1" customWidth="1"/>
    <col min="6667" max="6667" width="16.28515625" style="2" bestFit="1" customWidth="1"/>
    <col min="6668" max="6669" width="11.28515625" style="2" customWidth="1"/>
    <col min="6670" max="6670" width="11.42578125" style="2"/>
    <col min="6671" max="6671" width="13.7109375" style="2" bestFit="1" customWidth="1"/>
    <col min="6672" max="6912" width="11.42578125" style="2"/>
    <col min="6913" max="6913" width="2.7109375" style="2" bestFit="1" customWidth="1"/>
    <col min="6914" max="6914" width="53.140625" style="2" customWidth="1"/>
    <col min="6915" max="6915" width="12.85546875" style="2" customWidth="1"/>
    <col min="6916" max="6917" width="9.5703125" style="2" customWidth="1"/>
    <col min="6918" max="6918" width="14.140625" style="2" customWidth="1"/>
    <col min="6919" max="6919" width="11.85546875" style="2" customWidth="1"/>
    <col min="6920" max="6920" width="14.5703125" style="2" customWidth="1"/>
    <col min="6921" max="6921" width="11.42578125" style="2"/>
    <col min="6922" max="6922" width="11.7109375" style="2" bestFit="1" customWidth="1"/>
    <col min="6923" max="6923" width="16.28515625" style="2" bestFit="1" customWidth="1"/>
    <col min="6924" max="6925" width="11.28515625" style="2" customWidth="1"/>
    <col min="6926" max="6926" width="11.42578125" style="2"/>
    <col min="6927" max="6927" width="13.7109375" style="2" bestFit="1" customWidth="1"/>
    <col min="6928" max="7168" width="11.42578125" style="2"/>
    <col min="7169" max="7169" width="2.7109375" style="2" bestFit="1" customWidth="1"/>
    <col min="7170" max="7170" width="53.140625" style="2" customWidth="1"/>
    <col min="7171" max="7171" width="12.85546875" style="2" customWidth="1"/>
    <col min="7172" max="7173" width="9.5703125" style="2" customWidth="1"/>
    <col min="7174" max="7174" width="14.140625" style="2" customWidth="1"/>
    <col min="7175" max="7175" width="11.85546875" style="2" customWidth="1"/>
    <col min="7176" max="7176" width="14.5703125" style="2" customWidth="1"/>
    <col min="7177" max="7177" width="11.42578125" style="2"/>
    <col min="7178" max="7178" width="11.7109375" style="2" bestFit="1" customWidth="1"/>
    <col min="7179" max="7179" width="16.28515625" style="2" bestFit="1" customWidth="1"/>
    <col min="7180" max="7181" width="11.28515625" style="2" customWidth="1"/>
    <col min="7182" max="7182" width="11.42578125" style="2"/>
    <col min="7183" max="7183" width="13.7109375" style="2" bestFit="1" customWidth="1"/>
    <col min="7184" max="7424" width="11.42578125" style="2"/>
    <col min="7425" max="7425" width="2.7109375" style="2" bestFit="1" customWidth="1"/>
    <col min="7426" max="7426" width="53.140625" style="2" customWidth="1"/>
    <col min="7427" max="7427" width="12.85546875" style="2" customWidth="1"/>
    <col min="7428" max="7429" width="9.5703125" style="2" customWidth="1"/>
    <col min="7430" max="7430" width="14.140625" style="2" customWidth="1"/>
    <col min="7431" max="7431" width="11.85546875" style="2" customWidth="1"/>
    <col min="7432" max="7432" width="14.5703125" style="2" customWidth="1"/>
    <col min="7433" max="7433" width="11.42578125" style="2"/>
    <col min="7434" max="7434" width="11.7109375" style="2" bestFit="1" customWidth="1"/>
    <col min="7435" max="7435" width="16.28515625" style="2" bestFit="1" customWidth="1"/>
    <col min="7436" max="7437" width="11.28515625" style="2" customWidth="1"/>
    <col min="7438" max="7438" width="11.42578125" style="2"/>
    <col min="7439" max="7439" width="13.7109375" style="2" bestFit="1" customWidth="1"/>
    <col min="7440" max="7680" width="11.42578125" style="2"/>
    <col min="7681" max="7681" width="2.7109375" style="2" bestFit="1" customWidth="1"/>
    <col min="7682" max="7682" width="53.140625" style="2" customWidth="1"/>
    <col min="7683" max="7683" width="12.85546875" style="2" customWidth="1"/>
    <col min="7684" max="7685" width="9.5703125" style="2" customWidth="1"/>
    <col min="7686" max="7686" width="14.140625" style="2" customWidth="1"/>
    <col min="7687" max="7687" width="11.85546875" style="2" customWidth="1"/>
    <col min="7688" max="7688" width="14.5703125" style="2" customWidth="1"/>
    <col min="7689" max="7689" width="11.42578125" style="2"/>
    <col min="7690" max="7690" width="11.7109375" style="2" bestFit="1" customWidth="1"/>
    <col min="7691" max="7691" width="16.28515625" style="2" bestFit="1" customWidth="1"/>
    <col min="7692" max="7693" width="11.28515625" style="2" customWidth="1"/>
    <col min="7694" max="7694" width="11.42578125" style="2"/>
    <col min="7695" max="7695" width="13.7109375" style="2" bestFit="1" customWidth="1"/>
    <col min="7696" max="7936" width="11.42578125" style="2"/>
    <col min="7937" max="7937" width="2.7109375" style="2" bestFit="1" customWidth="1"/>
    <col min="7938" max="7938" width="53.140625" style="2" customWidth="1"/>
    <col min="7939" max="7939" width="12.85546875" style="2" customWidth="1"/>
    <col min="7940" max="7941" width="9.5703125" style="2" customWidth="1"/>
    <col min="7942" max="7942" width="14.140625" style="2" customWidth="1"/>
    <col min="7943" max="7943" width="11.85546875" style="2" customWidth="1"/>
    <col min="7944" max="7944" width="14.5703125" style="2" customWidth="1"/>
    <col min="7945" max="7945" width="11.42578125" style="2"/>
    <col min="7946" max="7946" width="11.7109375" style="2" bestFit="1" customWidth="1"/>
    <col min="7947" max="7947" width="16.28515625" style="2" bestFit="1" customWidth="1"/>
    <col min="7948" max="7949" width="11.28515625" style="2" customWidth="1"/>
    <col min="7950" max="7950" width="11.42578125" style="2"/>
    <col min="7951" max="7951" width="13.7109375" style="2" bestFit="1" customWidth="1"/>
    <col min="7952" max="8192" width="11.42578125" style="2"/>
    <col min="8193" max="8193" width="2.7109375" style="2" bestFit="1" customWidth="1"/>
    <col min="8194" max="8194" width="53.140625" style="2" customWidth="1"/>
    <col min="8195" max="8195" width="12.85546875" style="2" customWidth="1"/>
    <col min="8196" max="8197" width="9.5703125" style="2" customWidth="1"/>
    <col min="8198" max="8198" width="14.140625" style="2" customWidth="1"/>
    <col min="8199" max="8199" width="11.85546875" style="2" customWidth="1"/>
    <col min="8200" max="8200" width="14.5703125" style="2" customWidth="1"/>
    <col min="8201" max="8201" width="11.42578125" style="2"/>
    <col min="8202" max="8202" width="11.7109375" style="2" bestFit="1" customWidth="1"/>
    <col min="8203" max="8203" width="16.28515625" style="2" bestFit="1" customWidth="1"/>
    <col min="8204" max="8205" width="11.28515625" style="2" customWidth="1"/>
    <col min="8206" max="8206" width="11.42578125" style="2"/>
    <col min="8207" max="8207" width="13.7109375" style="2" bestFit="1" customWidth="1"/>
    <col min="8208" max="8448" width="11.42578125" style="2"/>
    <col min="8449" max="8449" width="2.7109375" style="2" bestFit="1" customWidth="1"/>
    <col min="8450" max="8450" width="53.140625" style="2" customWidth="1"/>
    <col min="8451" max="8451" width="12.85546875" style="2" customWidth="1"/>
    <col min="8452" max="8453" width="9.5703125" style="2" customWidth="1"/>
    <col min="8454" max="8454" width="14.140625" style="2" customWidth="1"/>
    <col min="8455" max="8455" width="11.85546875" style="2" customWidth="1"/>
    <col min="8456" max="8456" width="14.5703125" style="2" customWidth="1"/>
    <col min="8457" max="8457" width="11.42578125" style="2"/>
    <col min="8458" max="8458" width="11.7109375" style="2" bestFit="1" customWidth="1"/>
    <col min="8459" max="8459" width="16.28515625" style="2" bestFit="1" customWidth="1"/>
    <col min="8460" max="8461" width="11.28515625" style="2" customWidth="1"/>
    <col min="8462" max="8462" width="11.42578125" style="2"/>
    <col min="8463" max="8463" width="13.7109375" style="2" bestFit="1" customWidth="1"/>
    <col min="8464" max="8704" width="11.42578125" style="2"/>
    <col min="8705" max="8705" width="2.7109375" style="2" bestFit="1" customWidth="1"/>
    <col min="8706" max="8706" width="53.140625" style="2" customWidth="1"/>
    <col min="8707" max="8707" width="12.85546875" style="2" customWidth="1"/>
    <col min="8708" max="8709" width="9.5703125" style="2" customWidth="1"/>
    <col min="8710" max="8710" width="14.140625" style="2" customWidth="1"/>
    <col min="8711" max="8711" width="11.85546875" style="2" customWidth="1"/>
    <col min="8712" max="8712" width="14.5703125" style="2" customWidth="1"/>
    <col min="8713" max="8713" width="11.42578125" style="2"/>
    <col min="8714" max="8714" width="11.7109375" style="2" bestFit="1" customWidth="1"/>
    <col min="8715" max="8715" width="16.28515625" style="2" bestFit="1" customWidth="1"/>
    <col min="8716" max="8717" width="11.28515625" style="2" customWidth="1"/>
    <col min="8718" max="8718" width="11.42578125" style="2"/>
    <col min="8719" max="8719" width="13.7109375" style="2" bestFit="1" customWidth="1"/>
    <col min="8720" max="8960" width="11.42578125" style="2"/>
    <col min="8961" max="8961" width="2.7109375" style="2" bestFit="1" customWidth="1"/>
    <col min="8962" max="8962" width="53.140625" style="2" customWidth="1"/>
    <col min="8963" max="8963" width="12.85546875" style="2" customWidth="1"/>
    <col min="8964" max="8965" width="9.5703125" style="2" customWidth="1"/>
    <col min="8966" max="8966" width="14.140625" style="2" customWidth="1"/>
    <col min="8967" max="8967" width="11.85546875" style="2" customWidth="1"/>
    <col min="8968" max="8968" width="14.5703125" style="2" customWidth="1"/>
    <col min="8969" max="8969" width="11.42578125" style="2"/>
    <col min="8970" max="8970" width="11.7109375" style="2" bestFit="1" customWidth="1"/>
    <col min="8971" max="8971" width="16.28515625" style="2" bestFit="1" customWidth="1"/>
    <col min="8972" max="8973" width="11.28515625" style="2" customWidth="1"/>
    <col min="8974" max="8974" width="11.42578125" style="2"/>
    <col min="8975" max="8975" width="13.7109375" style="2" bestFit="1" customWidth="1"/>
    <col min="8976" max="9216" width="11.42578125" style="2"/>
    <col min="9217" max="9217" width="2.7109375" style="2" bestFit="1" customWidth="1"/>
    <col min="9218" max="9218" width="53.140625" style="2" customWidth="1"/>
    <col min="9219" max="9219" width="12.85546875" style="2" customWidth="1"/>
    <col min="9220" max="9221" width="9.5703125" style="2" customWidth="1"/>
    <col min="9222" max="9222" width="14.140625" style="2" customWidth="1"/>
    <col min="9223" max="9223" width="11.85546875" style="2" customWidth="1"/>
    <col min="9224" max="9224" width="14.5703125" style="2" customWidth="1"/>
    <col min="9225" max="9225" width="11.42578125" style="2"/>
    <col min="9226" max="9226" width="11.7109375" style="2" bestFit="1" customWidth="1"/>
    <col min="9227" max="9227" width="16.28515625" style="2" bestFit="1" customWidth="1"/>
    <col min="9228" max="9229" width="11.28515625" style="2" customWidth="1"/>
    <col min="9230" max="9230" width="11.42578125" style="2"/>
    <col min="9231" max="9231" width="13.7109375" style="2" bestFit="1" customWidth="1"/>
    <col min="9232" max="9472" width="11.42578125" style="2"/>
    <col min="9473" max="9473" width="2.7109375" style="2" bestFit="1" customWidth="1"/>
    <col min="9474" max="9474" width="53.140625" style="2" customWidth="1"/>
    <col min="9475" max="9475" width="12.85546875" style="2" customWidth="1"/>
    <col min="9476" max="9477" width="9.5703125" style="2" customWidth="1"/>
    <col min="9478" max="9478" width="14.140625" style="2" customWidth="1"/>
    <col min="9479" max="9479" width="11.85546875" style="2" customWidth="1"/>
    <col min="9480" max="9480" width="14.5703125" style="2" customWidth="1"/>
    <col min="9481" max="9481" width="11.42578125" style="2"/>
    <col min="9482" max="9482" width="11.7109375" style="2" bestFit="1" customWidth="1"/>
    <col min="9483" max="9483" width="16.28515625" style="2" bestFit="1" customWidth="1"/>
    <col min="9484" max="9485" width="11.28515625" style="2" customWidth="1"/>
    <col min="9486" max="9486" width="11.42578125" style="2"/>
    <col min="9487" max="9487" width="13.7109375" style="2" bestFit="1" customWidth="1"/>
    <col min="9488" max="9728" width="11.42578125" style="2"/>
    <col min="9729" max="9729" width="2.7109375" style="2" bestFit="1" customWidth="1"/>
    <col min="9730" max="9730" width="53.140625" style="2" customWidth="1"/>
    <col min="9731" max="9731" width="12.85546875" style="2" customWidth="1"/>
    <col min="9732" max="9733" width="9.5703125" style="2" customWidth="1"/>
    <col min="9734" max="9734" width="14.140625" style="2" customWidth="1"/>
    <col min="9735" max="9735" width="11.85546875" style="2" customWidth="1"/>
    <col min="9736" max="9736" width="14.5703125" style="2" customWidth="1"/>
    <col min="9737" max="9737" width="11.42578125" style="2"/>
    <col min="9738" max="9738" width="11.7109375" style="2" bestFit="1" customWidth="1"/>
    <col min="9739" max="9739" width="16.28515625" style="2" bestFit="1" customWidth="1"/>
    <col min="9740" max="9741" width="11.28515625" style="2" customWidth="1"/>
    <col min="9742" max="9742" width="11.42578125" style="2"/>
    <col min="9743" max="9743" width="13.7109375" style="2" bestFit="1" customWidth="1"/>
    <col min="9744" max="9984" width="11.42578125" style="2"/>
    <col min="9985" max="9985" width="2.7109375" style="2" bestFit="1" customWidth="1"/>
    <col min="9986" max="9986" width="53.140625" style="2" customWidth="1"/>
    <col min="9987" max="9987" width="12.85546875" style="2" customWidth="1"/>
    <col min="9988" max="9989" width="9.5703125" style="2" customWidth="1"/>
    <col min="9990" max="9990" width="14.140625" style="2" customWidth="1"/>
    <col min="9991" max="9991" width="11.85546875" style="2" customWidth="1"/>
    <col min="9992" max="9992" width="14.5703125" style="2" customWidth="1"/>
    <col min="9993" max="9993" width="11.42578125" style="2"/>
    <col min="9994" max="9994" width="11.7109375" style="2" bestFit="1" customWidth="1"/>
    <col min="9995" max="9995" width="16.28515625" style="2" bestFit="1" customWidth="1"/>
    <col min="9996" max="9997" width="11.28515625" style="2" customWidth="1"/>
    <col min="9998" max="9998" width="11.42578125" style="2"/>
    <col min="9999" max="9999" width="13.7109375" style="2" bestFit="1" customWidth="1"/>
    <col min="10000" max="10240" width="11.42578125" style="2"/>
    <col min="10241" max="10241" width="2.7109375" style="2" bestFit="1" customWidth="1"/>
    <col min="10242" max="10242" width="53.140625" style="2" customWidth="1"/>
    <col min="10243" max="10243" width="12.85546875" style="2" customWidth="1"/>
    <col min="10244" max="10245" width="9.5703125" style="2" customWidth="1"/>
    <col min="10246" max="10246" width="14.140625" style="2" customWidth="1"/>
    <col min="10247" max="10247" width="11.85546875" style="2" customWidth="1"/>
    <col min="10248" max="10248" width="14.5703125" style="2" customWidth="1"/>
    <col min="10249" max="10249" width="11.42578125" style="2"/>
    <col min="10250" max="10250" width="11.7109375" style="2" bestFit="1" customWidth="1"/>
    <col min="10251" max="10251" width="16.28515625" style="2" bestFit="1" customWidth="1"/>
    <col min="10252" max="10253" width="11.28515625" style="2" customWidth="1"/>
    <col min="10254" max="10254" width="11.42578125" style="2"/>
    <col min="10255" max="10255" width="13.7109375" style="2" bestFit="1" customWidth="1"/>
    <col min="10256" max="10496" width="11.42578125" style="2"/>
    <col min="10497" max="10497" width="2.7109375" style="2" bestFit="1" customWidth="1"/>
    <col min="10498" max="10498" width="53.140625" style="2" customWidth="1"/>
    <col min="10499" max="10499" width="12.85546875" style="2" customWidth="1"/>
    <col min="10500" max="10501" width="9.5703125" style="2" customWidth="1"/>
    <col min="10502" max="10502" width="14.140625" style="2" customWidth="1"/>
    <col min="10503" max="10503" width="11.85546875" style="2" customWidth="1"/>
    <col min="10504" max="10504" width="14.5703125" style="2" customWidth="1"/>
    <col min="10505" max="10505" width="11.42578125" style="2"/>
    <col min="10506" max="10506" width="11.7109375" style="2" bestFit="1" customWidth="1"/>
    <col min="10507" max="10507" width="16.28515625" style="2" bestFit="1" customWidth="1"/>
    <col min="10508" max="10509" width="11.28515625" style="2" customWidth="1"/>
    <col min="10510" max="10510" width="11.42578125" style="2"/>
    <col min="10511" max="10511" width="13.7109375" style="2" bestFit="1" customWidth="1"/>
    <col min="10512" max="10752" width="11.42578125" style="2"/>
    <col min="10753" max="10753" width="2.7109375" style="2" bestFit="1" customWidth="1"/>
    <col min="10754" max="10754" width="53.140625" style="2" customWidth="1"/>
    <col min="10755" max="10755" width="12.85546875" style="2" customWidth="1"/>
    <col min="10756" max="10757" width="9.5703125" style="2" customWidth="1"/>
    <col min="10758" max="10758" width="14.140625" style="2" customWidth="1"/>
    <col min="10759" max="10759" width="11.85546875" style="2" customWidth="1"/>
    <col min="10760" max="10760" width="14.5703125" style="2" customWidth="1"/>
    <col min="10761" max="10761" width="11.42578125" style="2"/>
    <col min="10762" max="10762" width="11.7109375" style="2" bestFit="1" customWidth="1"/>
    <col min="10763" max="10763" width="16.28515625" style="2" bestFit="1" customWidth="1"/>
    <col min="10764" max="10765" width="11.28515625" style="2" customWidth="1"/>
    <col min="10766" max="10766" width="11.42578125" style="2"/>
    <col min="10767" max="10767" width="13.7109375" style="2" bestFit="1" customWidth="1"/>
    <col min="10768" max="11008" width="11.42578125" style="2"/>
    <col min="11009" max="11009" width="2.7109375" style="2" bestFit="1" customWidth="1"/>
    <col min="11010" max="11010" width="53.140625" style="2" customWidth="1"/>
    <col min="11011" max="11011" width="12.85546875" style="2" customWidth="1"/>
    <col min="11012" max="11013" width="9.5703125" style="2" customWidth="1"/>
    <col min="11014" max="11014" width="14.140625" style="2" customWidth="1"/>
    <col min="11015" max="11015" width="11.85546875" style="2" customWidth="1"/>
    <col min="11016" max="11016" width="14.5703125" style="2" customWidth="1"/>
    <col min="11017" max="11017" width="11.42578125" style="2"/>
    <col min="11018" max="11018" width="11.7109375" style="2" bestFit="1" customWidth="1"/>
    <col min="11019" max="11019" width="16.28515625" style="2" bestFit="1" customWidth="1"/>
    <col min="11020" max="11021" width="11.28515625" style="2" customWidth="1"/>
    <col min="11022" max="11022" width="11.42578125" style="2"/>
    <col min="11023" max="11023" width="13.7109375" style="2" bestFit="1" customWidth="1"/>
    <col min="11024" max="11264" width="11.42578125" style="2"/>
    <col min="11265" max="11265" width="2.7109375" style="2" bestFit="1" customWidth="1"/>
    <col min="11266" max="11266" width="53.140625" style="2" customWidth="1"/>
    <col min="11267" max="11267" width="12.85546875" style="2" customWidth="1"/>
    <col min="11268" max="11269" width="9.5703125" style="2" customWidth="1"/>
    <col min="11270" max="11270" width="14.140625" style="2" customWidth="1"/>
    <col min="11271" max="11271" width="11.85546875" style="2" customWidth="1"/>
    <col min="11272" max="11272" width="14.5703125" style="2" customWidth="1"/>
    <col min="11273" max="11273" width="11.42578125" style="2"/>
    <col min="11274" max="11274" width="11.7109375" style="2" bestFit="1" customWidth="1"/>
    <col min="11275" max="11275" width="16.28515625" style="2" bestFit="1" customWidth="1"/>
    <col min="11276" max="11277" width="11.28515625" style="2" customWidth="1"/>
    <col min="11278" max="11278" width="11.42578125" style="2"/>
    <col min="11279" max="11279" width="13.7109375" style="2" bestFit="1" customWidth="1"/>
    <col min="11280" max="11520" width="11.42578125" style="2"/>
    <col min="11521" max="11521" width="2.7109375" style="2" bestFit="1" customWidth="1"/>
    <col min="11522" max="11522" width="53.140625" style="2" customWidth="1"/>
    <col min="11523" max="11523" width="12.85546875" style="2" customWidth="1"/>
    <col min="11524" max="11525" width="9.5703125" style="2" customWidth="1"/>
    <col min="11526" max="11526" width="14.140625" style="2" customWidth="1"/>
    <col min="11527" max="11527" width="11.85546875" style="2" customWidth="1"/>
    <col min="11528" max="11528" width="14.5703125" style="2" customWidth="1"/>
    <col min="11529" max="11529" width="11.42578125" style="2"/>
    <col min="11530" max="11530" width="11.7109375" style="2" bestFit="1" customWidth="1"/>
    <col min="11531" max="11531" width="16.28515625" style="2" bestFit="1" customWidth="1"/>
    <col min="11532" max="11533" width="11.28515625" style="2" customWidth="1"/>
    <col min="11534" max="11534" width="11.42578125" style="2"/>
    <col min="11535" max="11535" width="13.7109375" style="2" bestFit="1" customWidth="1"/>
    <col min="11536" max="11776" width="11.42578125" style="2"/>
    <col min="11777" max="11777" width="2.7109375" style="2" bestFit="1" customWidth="1"/>
    <col min="11778" max="11778" width="53.140625" style="2" customWidth="1"/>
    <col min="11779" max="11779" width="12.85546875" style="2" customWidth="1"/>
    <col min="11780" max="11781" width="9.5703125" style="2" customWidth="1"/>
    <col min="11782" max="11782" width="14.140625" style="2" customWidth="1"/>
    <col min="11783" max="11783" width="11.85546875" style="2" customWidth="1"/>
    <col min="11784" max="11784" width="14.5703125" style="2" customWidth="1"/>
    <col min="11785" max="11785" width="11.42578125" style="2"/>
    <col min="11786" max="11786" width="11.7109375" style="2" bestFit="1" customWidth="1"/>
    <col min="11787" max="11787" width="16.28515625" style="2" bestFit="1" customWidth="1"/>
    <col min="11788" max="11789" width="11.28515625" style="2" customWidth="1"/>
    <col min="11790" max="11790" width="11.42578125" style="2"/>
    <col min="11791" max="11791" width="13.7109375" style="2" bestFit="1" customWidth="1"/>
    <col min="11792" max="12032" width="11.42578125" style="2"/>
    <col min="12033" max="12033" width="2.7109375" style="2" bestFit="1" customWidth="1"/>
    <col min="12034" max="12034" width="53.140625" style="2" customWidth="1"/>
    <col min="12035" max="12035" width="12.85546875" style="2" customWidth="1"/>
    <col min="12036" max="12037" width="9.5703125" style="2" customWidth="1"/>
    <col min="12038" max="12038" width="14.140625" style="2" customWidth="1"/>
    <col min="12039" max="12039" width="11.85546875" style="2" customWidth="1"/>
    <col min="12040" max="12040" width="14.5703125" style="2" customWidth="1"/>
    <col min="12041" max="12041" width="11.42578125" style="2"/>
    <col min="12042" max="12042" width="11.7109375" style="2" bestFit="1" customWidth="1"/>
    <col min="12043" max="12043" width="16.28515625" style="2" bestFit="1" customWidth="1"/>
    <col min="12044" max="12045" width="11.28515625" style="2" customWidth="1"/>
    <col min="12046" max="12046" width="11.42578125" style="2"/>
    <col min="12047" max="12047" width="13.7109375" style="2" bestFit="1" customWidth="1"/>
    <col min="12048" max="12288" width="11.42578125" style="2"/>
    <col min="12289" max="12289" width="2.7109375" style="2" bestFit="1" customWidth="1"/>
    <col min="12290" max="12290" width="53.140625" style="2" customWidth="1"/>
    <col min="12291" max="12291" width="12.85546875" style="2" customWidth="1"/>
    <col min="12292" max="12293" width="9.5703125" style="2" customWidth="1"/>
    <col min="12294" max="12294" width="14.140625" style="2" customWidth="1"/>
    <col min="12295" max="12295" width="11.85546875" style="2" customWidth="1"/>
    <col min="12296" max="12296" width="14.5703125" style="2" customWidth="1"/>
    <col min="12297" max="12297" width="11.42578125" style="2"/>
    <col min="12298" max="12298" width="11.7109375" style="2" bestFit="1" customWidth="1"/>
    <col min="12299" max="12299" width="16.28515625" style="2" bestFit="1" customWidth="1"/>
    <col min="12300" max="12301" width="11.28515625" style="2" customWidth="1"/>
    <col min="12302" max="12302" width="11.42578125" style="2"/>
    <col min="12303" max="12303" width="13.7109375" style="2" bestFit="1" customWidth="1"/>
    <col min="12304" max="12544" width="11.42578125" style="2"/>
    <col min="12545" max="12545" width="2.7109375" style="2" bestFit="1" customWidth="1"/>
    <col min="12546" max="12546" width="53.140625" style="2" customWidth="1"/>
    <col min="12547" max="12547" width="12.85546875" style="2" customWidth="1"/>
    <col min="12548" max="12549" width="9.5703125" style="2" customWidth="1"/>
    <col min="12550" max="12550" width="14.140625" style="2" customWidth="1"/>
    <col min="12551" max="12551" width="11.85546875" style="2" customWidth="1"/>
    <col min="12552" max="12552" width="14.5703125" style="2" customWidth="1"/>
    <col min="12553" max="12553" width="11.42578125" style="2"/>
    <col min="12554" max="12554" width="11.7109375" style="2" bestFit="1" customWidth="1"/>
    <col min="12555" max="12555" width="16.28515625" style="2" bestFit="1" customWidth="1"/>
    <col min="12556" max="12557" width="11.28515625" style="2" customWidth="1"/>
    <col min="12558" max="12558" width="11.42578125" style="2"/>
    <col min="12559" max="12559" width="13.7109375" style="2" bestFit="1" customWidth="1"/>
    <col min="12560" max="12800" width="11.42578125" style="2"/>
    <col min="12801" max="12801" width="2.7109375" style="2" bestFit="1" customWidth="1"/>
    <col min="12802" max="12802" width="53.140625" style="2" customWidth="1"/>
    <col min="12803" max="12803" width="12.85546875" style="2" customWidth="1"/>
    <col min="12804" max="12805" width="9.5703125" style="2" customWidth="1"/>
    <col min="12806" max="12806" width="14.140625" style="2" customWidth="1"/>
    <col min="12807" max="12807" width="11.85546875" style="2" customWidth="1"/>
    <col min="12808" max="12808" width="14.5703125" style="2" customWidth="1"/>
    <col min="12809" max="12809" width="11.42578125" style="2"/>
    <col min="12810" max="12810" width="11.7109375" style="2" bestFit="1" customWidth="1"/>
    <col min="12811" max="12811" width="16.28515625" style="2" bestFit="1" customWidth="1"/>
    <col min="12812" max="12813" width="11.28515625" style="2" customWidth="1"/>
    <col min="12814" max="12814" width="11.42578125" style="2"/>
    <col min="12815" max="12815" width="13.7109375" style="2" bestFit="1" customWidth="1"/>
    <col min="12816" max="13056" width="11.42578125" style="2"/>
    <col min="13057" max="13057" width="2.7109375" style="2" bestFit="1" customWidth="1"/>
    <col min="13058" max="13058" width="53.140625" style="2" customWidth="1"/>
    <col min="13059" max="13059" width="12.85546875" style="2" customWidth="1"/>
    <col min="13060" max="13061" width="9.5703125" style="2" customWidth="1"/>
    <col min="13062" max="13062" width="14.140625" style="2" customWidth="1"/>
    <col min="13063" max="13063" width="11.85546875" style="2" customWidth="1"/>
    <col min="13064" max="13064" width="14.5703125" style="2" customWidth="1"/>
    <col min="13065" max="13065" width="11.42578125" style="2"/>
    <col min="13066" max="13066" width="11.7109375" style="2" bestFit="1" customWidth="1"/>
    <col min="13067" max="13067" width="16.28515625" style="2" bestFit="1" customWidth="1"/>
    <col min="13068" max="13069" width="11.28515625" style="2" customWidth="1"/>
    <col min="13070" max="13070" width="11.42578125" style="2"/>
    <col min="13071" max="13071" width="13.7109375" style="2" bestFit="1" customWidth="1"/>
    <col min="13072" max="13312" width="11.42578125" style="2"/>
    <col min="13313" max="13313" width="2.7109375" style="2" bestFit="1" customWidth="1"/>
    <col min="13314" max="13314" width="53.140625" style="2" customWidth="1"/>
    <col min="13315" max="13315" width="12.85546875" style="2" customWidth="1"/>
    <col min="13316" max="13317" width="9.5703125" style="2" customWidth="1"/>
    <col min="13318" max="13318" width="14.140625" style="2" customWidth="1"/>
    <col min="13319" max="13319" width="11.85546875" style="2" customWidth="1"/>
    <col min="13320" max="13320" width="14.5703125" style="2" customWidth="1"/>
    <col min="13321" max="13321" width="11.42578125" style="2"/>
    <col min="13322" max="13322" width="11.7109375" style="2" bestFit="1" customWidth="1"/>
    <col min="13323" max="13323" width="16.28515625" style="2" bestFit="1" customWidth="1"/>
    <col min="13324" max="13325" width="11.28515625" style="2" customWidth="1"/>
    <col min="13326" max="13326" width="11.42578125" style="2"/>
    <col min="13327" max="13327" width="13.7109375" style="2" bestFit="1" customWidth="1"/>
    <col min="13328" max="13568" width="11.42578125" style="2"/>
    <col min="13569" max="13569" width="2.7109375" style="2" bestFit="1" customWidth="1"/>
    <col min="13570" max="13570" width="53.140625" style="2" customWidth="1"/>
    <col min="13571" max="13571" width="12.85546875" style="2" customWidth="1"/>
    <col min="13572" max="13573" width="9.5703125" style="2" customWidth="1"/>
    <col min="13574" max="13574" width="14.140625" style="2" customWidth="1"/>
    <col min="13575" max="13575" width="11.85546875" style="2" customWidth="1"/>
    <col min="13576" max="13576" width="14.5703125" style="2" customWidth="1"/>
    <col min="13577" max="13577" width="11.42578125" style="2"/>
    <col min="13578" max="13578" width="11.7109375" style="2" bestFit="1" customWidth="1"/>
    <col min="13579" max="13579" width="16.28515625" style="2" bestFit="1" customWidth="1"/>
    <col min="13580" max="13581" width="11.28515625" style="2" customWidth="1"/>
    <col min="13582" max="13582" width="11.42578125" style="2"/>
    <col min="13583" max="13583" width="13.7109375" style="2" bestFit="1" customWidth="1"/>
    <col min="13584" max="13824" width="11.42578125" style="2"/>
    <col min="13825" max="13825" width="2.7109375" style="2" bestFit="1" customWidth="1"/>
    <col min="13826" max="13826" width="53.140625" style="2" customWidth="1"/>
    <col min="13827" max="13827" width="12.85546875" style="2" customWidth="1"/>
    <col min="13828" max="13829" width="9.5703125" style="2" customWidth="1"/>
    <col min="13830" max="13830" width="14.140625" style="2" customWidth="1"/>
    <col min="13831" max="13831" width="11.85546875" style="2" customWidth="1"/>
    <col min="13832" max="13832" width="14.5703125" style="2" customWidth="1"/>
    <col min="13833" max="13833" width="11.42578125" style="2"/>
    <col min="13834" max="13834" width="11.7109375" style="2" bestFit="1" customWidth="1"/>
    <col min="13835" max="13835" width="16.28515625" style="2" bestFit="1" customWidth="1"/>
    <col min="13836" max="13837" width="11.28515625" style="2" customWidth="1"/>
    <col min="13838" max="13838" width="11.42578125" style="2"/>
    <col min="13839" max="13839" width="13.7109375" style="2" bestFit="1" customWidth="1"/>
    <col min="13840" max="14080" width="11.42578125" style="2"/>
    <col min="14081" max="14081" width="2.7109375" style="2" bestFit="1" customWidth="1"/>
    <col min="14082" max="14082" width="53.140625" style="2" customWidth="1"/>
    <col min="14083" max="14083" width="12.85546875" style="2" customWidth="1"/>
    <col min="14084" max="14085" width="9.5703125" style="2" customWidth="1"/>
    <col min="14086" max="14086" width="14.140625" style="2" customWidth="1"/>
    <col min="14087" max="14087" width="11.85546875" style="2" customWidth="1"/>
    <col min="14088" max="14088" width="14.5703125" style="2" customWidth="1"/>
    <col min="14089" max="14089" width="11.42578125" style="2"/>
    <col min="14090" max="14090" width="11.7109375" style="2" bestFit="1" customWidth="1"/>
    <col min="14091" max="14091" width="16.28515625" style="2" bestFit="1" customWidth="1"/>
    <col min="14092" max="14093" width="11.28515625" style="2" customWidth="1"/>
    <col min="14094" max="14094" width="11.42578125" style="2"/>
    <col min="14095" max="14095" width="13.7109375" style="2" bestFit="1" customWidth="1"/>
    <col min="14096" max="14336" width="11.42578125" style="2"/>
    <col min="14337" max="14337" width="2.7109375" style="2" bestFit="1" customWidth="1"/>
    <col min="14338" max="14338" width="53.140625" style="2" customWidth="1"/>
    <col min="14339" max="14339" width="12.85546875" style="2" customWidth="1"/>
    <col min="14340" max="14341" width="9.5703125" style="2" customWidth="1"/>
    <col min="14342" max="14342" width="14.140625" style="2" customWidth="1"/>
    <col min="14343" max="14343" width="11.85546875" style="2" customWidth="1"/>
    <col min="14344" max="14344" width="14.5703125" style="2" customWidth="1"/>
    <col min="14345" max="14345" width="11.42578125" style="2"/>
    <col min="14346" max="14346" width="11.7109375" style="2" bestFit="1" customWidth="1"/>
    <col min="14347" max="14347" width="16.28515625" style="2" bestFit="1" customWidth="1"/>
    <col min="14348" max="14349" width="11.28515625" style="2" customWidth="1"/>
    <col min="14350" max="14350" width="11.42578125" style="2"/>
    <col min="14351" max="14351" width="13.7109375" style="2" bestFit="1" customWidth="1"/>
    <col min="14352" max="14592" width="11.42578125" style="2"/>
    <col min="14593" max="14593" width="2.7109375" style="2" bestFit="1" customWidth="1"/>
    <col min="14594" max="14594" width="53.140625" style="2" customWidth="1"/>
    <col min="14595" max="14595" width="12.85546875" style="2" customWidth="1"/>
    <col min="14596" max="14597" width="9.5703125" style="2" customWidth="1"/>
    <col min="14598" max="14598" width="14.140625" style="2" customWidth="1"/>
    <col min="14599" max="14599" width="11.85546875" style="2" customWidth="1"/>
    <col min="14600" max="14600" width="14.5703125" style="2" customWidth="1"/>
    <col min="14601" max="14601" width="11.42578125" style="2"/>
    <col min="14602" max="14602" width="11.7109375" style="2" bestFit="1" customWidth="1"/>
    <col min="14603" max="14603" width="16.28515625" style="2" bestFit="1" customWidth="1"/>
    <col min="14604" max="14605" width="11.28515625" style="2" customWidth="1"/>
    <col min="14606" max="14606" width="11.42578125" style="2"/>
    <col min="14607" max="14607" width="13.7109375" style="2" bestFit="1" customWidth="1"/>
    <col min="14608" max="14848" width="11.42578125" style="2"/>
    <col min="14849" max="14849" width="2.7109375" style="2" bestFit="1" customWidth="1"/>
    <col min="14850" max="14850" width="53.140625" style="2" customWidth="1"/>
    <col min="14851" max="14851" width="12.85546875" style="2" customWidth="1"/>
    <col min="14852" max="14853" width="9.5703125" style="2" customWidth="1"/>
    <col min="14854" max="14854" width="14.140625" style="2" customWidth="1"/>
    <col min="14855" max="14855" width="11.85546875" style="2" customWidth="1"/>
    <col min="14856" max="14856" width="14.5703125" style="2" customWidth="1"/>
    <col min="14857" max="14857" width="11.42578125" style="2"/>
    <col min="14858" max="14858" width="11.7109375" style="2" bestFit="1" customWidth="1"/>
    <col min="14859" max="14859" width="16.28515625" style="2" bestFit="1" customWidth="1"/>
    <col min="14860" max="14861" width="11.28515625" style="2" customWidth="1"/>
    <col min="14862" max="14862" width="11.42578125" style="2"/>
    <col min="14863" max="14863" width="13.7109375" style="2" bestFit="1" customWidth="1"/>
    <col min="14864" max="15104" width="11.42578125" style="2"/>
    <col min="15105" max="15105" width="2.7109375" style="2" bestFit="1" customWidth="1"/>
    <col min="15106" max="15106" width="53.140625" style="2" customWidth="1"/>
    <col min="15107" max="15107" width="12.85546875" style="2" customWidth="1"/>
    <col min="15108" max="15109" width="9.5703125" style="2" customWidth="1"/>
    <col min="15110" max="15110" width="14.140625" style="2" customWidth="1"/>
    <col min="15111" max="15111" width="11.85546875" style="2" customWidth="1"/>
    <col min="15112" max="15112" width="14.5703125" style="2" customWidth="1"/>
    <col min="15113" max="15113" width="11.42578125" style="2"/>
    <col min="15114" max="15114" width="11.7109375" style="2" bestFit="1" customWidth="1"/>
    <col min="15115" max="15115" width="16.28515625" style="2" bestFit="1" customWidth="1"/>
    <col min="15116" max="15117" width="11.28515625" style="2" customWidth="1"/>
    <col min="15118" max="15118" width="11.42578125" style="2"/>
    <col min="15119" max="15119" width="13.7109375" style="2" bestFit="1" customWidth="1"/>
    <col min="15120" max="15360" width="11.42578125" style="2"/>
    <col min="15361" max="15361" width="2.7109375" style="2" bestFit="1" customWidth="1"/>
    <col min="15362" max="15362" width="53.140625" style="2" customWidth="1"/>
    <col min="15363" max="15363" width="12.85546875" style="2" customWidth="1"/>
    <col min="15364" max="15365" width="9.5703125" style="2" customWidth="1"/>
    <col min="15366" max="15366" width="14.140625" style="2" customWidth="1"/>
    <col min="15367" max="15367" width="11.85546875" style="2" customWidth="1"/>
    <col min="15368" max="15368" width="14.5703125" style="2" customWidth="1"/>
    <col min="15369" max="15369" width="11.42578125" style="2"/>
    <col min="15370" max="15370" width="11.7109375" style="2" bestFit="1" customWidth="1"/>
    <col min="15371" max="15371" width="16.28515625" style="2" bestFit="1" customWidth="1"/>
    <col min="15372" max="15373" width="11.28515625" style="2" customWidth="1"/>
    <col min="15374" max="15374" width="11.42578125" style="2"/>
    <col min="15375" max="15375" width="13.7109375" style="2" bestFit="1" customWidth="1"/>
    <col min="15376" max="15616" width="11.42578125" style="2"/>
    <col min="15617" max="15617" width="2.7109375" style="2" bestFit="1" customWidth="1"/>
    <col min="15618" max="15618" width="53.140625" style="2" customWidth="1"/>
    <col min="15619" max="15619" width="12.85546875" style="2" customWidth="1"/>
    <col min="15620" max="15621" width="9.5703125" style="2" customWidth="1"/>
    <col min="15622" max="15622" width="14.140625" style="2" customWidth="1"/>
    <col min="15623" max="15623" width="11.85546875" style="2" customWidth="1"/>
    <col min="15624" max="15624" width="14.5703125" style="2" customWidth="1"/>
    <col min="15625" max="15625" width="11.42578125" style="2"/>
    <col min="15626" max="15626" width="11.7109375" style="2" bestFit="1" customWidth="1"/>
    <col min="15627" max="15627" width="16.28515625" style="2" bestFit="1" customWidth="1"/>
    <col min="15628" max="15629" width="11.28515625" style="2" customWidth="1"/>
    <col min="15630" max="15630" width="11.42578125" style="2"/>
    <col min="15631" max="15631" width="13.7109375" style="2" bestFit="1" customWidth="1"/>
    <col min="15632" max="15872" width="11.42578125" style="2"/>
    <col min="15873" max="15873" width="2.7109375" style="2" bestFit="1" customWidth="1"/>
    <col min="15874" max="15874" width="53.140625" style="2" customWidth="1"/>
    <col min="15875" max="15875" width="12.85546875" style="2" customWidth="1"/>
    <col min="15876" max="15877" width="9.5703125" style="2" customWidth="1"/>
    <col min="15878" max="15878" width="14.140625" style="2" customWidth="1"/>
    <col min="15879" max="15879" width="11.85546875" style="2" customWidth="1"/>
    <col min="15880" max="15880" width="14.5703125" style="2" customWidth="1"/>
    <col min="15881" max="15881" width="11.42578125" style="2"/>
    <col min="15882" max="15882" width="11.7109375" style="2" bestFit="1" customWidth="1"/>
    <col min="15883" max="15883" width="16.28515625" style="2" bestFit="1" customWidth="1"/>
    <col min="15884" max="15885" width="11.28515625" style="2" customWidth="1"/>
    <col min="15886" max="15886" width="11.42578125" style="2"/>
    <col min="15887" max="15887" width="13.7109375" style="2" bestFit="1" customWidth="1"/>
    <col min="15888" max="16128" width="11.42578125" style="2"/>
    <col min="16129" max="16129" width="2.7109375" style="2" bestFit="1" customWidth="1"/>
    <col min="16130" max="16130" width="53.140625" style="2" customWidth="1"/>
    <col min="16131" max="16131" width="12.85546875" style="2" customWidth="1"/>
    <col min="16132" max="16133" width="9.5703125" style="2" customWidth="1"/>
    <col min="16134" max="16134" width="14.140625" style="2" customWidth="1"/>
    <col min="16135" max="16135" width="11.85546875" style="2" customWidth="1"/>
    <col min="16136" max="16136" width="14.5703125" style="2" customWidth="1"/>
    <col min="16137" max="16137" width="11.42578125" style="2"/>
    <col min="16138" max="16138" width="11.7109375" style="2" bestFit="1" customWidth="1"/>
    <col min="16139" max="16139" width="16.28515625" style="2" bestFit="1" customWidth="1"/>
    <col min="16140" max="16141" width="11.28515625" style="2" customWidth="1"/>
    <col min="16142" max="16142" width="11.42578125" style="2"/>
    <col min="16143" max="16143" width="13.7109375" style="2" bestFit="1" customWidth="1"/>
    <col min="16144" max="16384" width="11.42578125" style="2"/>
  </cols>
  <sheetData>
    <row r="1" spans="1:14" s="1" customFormat="1" x14ac:dyDescent="0.2">
      <c r="A1" s="168" t="s">
        <v>75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4" s="1" customFormat="1" x14ac:dyDescent="0.2">
      <c r="A2" s="168" t="s">
        <v>133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4" s="1" customFormat="1" x14ac:dyDescent="0.2">
      <c r="A3" s="168" t="s">
        <v>134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4" s="1" customFormat="1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s="1" customFormat="1" ht="12" thickBot="1" x14ac:dyDescent="0.25">
      <c r="A5" s="118"/>
      <c r="B5" s="118"/>
      <c r="C5" s="118"/>
      <c r="D5" s="118"/>
      <c r="E5" s="118"/>
      <c r="F5" s="118"/>
      <c r="G5" s="118"/>
      <c r="H5" s="118"/>
      <c r="I5" s="118"/>
    </row>
    <row r="6" spans="1:14" s="1" customFormat="1" ht="12" thickBot="1" x14ac:dyDescent="0.25">
      <c r="A6" s="119"/>
      <c r="B6" s="169" t="s">
        <v>2</v>
      </c>
      <c r="C6" s="169"/>
      <c r="D6" s="169"/>
      <c r="E6" s="169"/>
      <c r="F6" s="169"/>
      <c r="G6" s="169"/>
      <c r="H6" s="169"/>
      <c r="I6" s="169"/>
      <c r="J6" s="169"/>
      <c r="K6" s="169"/>
      <c r="L6" s="120" t="s">
        <v>78</v>
      </c>
      <c r="M6" s="121"/>
    </row>
    <row r="7" spans="1:14" s="1" customFormat="1" x14ac:dyDescent="0.2">
      <c r="A7" s="122"/>
      <c r="B7" s="123" t="s">
        <v>79</v>
      </c>
      <c r="C7" s="123" t="s">
        <v>80</v>
      </c>
      <c r="D7" s="123" t="s">
        <v>10</v>
      </c>
      <c r="E7" s="123" t="s">
        <v>11</v>
      </c>
      <c r="F7" s="123" t="s">
        <v>12</v>
      </c>
      <c r="G7" s="123" t="s">
        <v>13</v>
      </c>
      <c r="H7" s="123" t="s">
        <v>81</v>
      </c>
      <c r="I7" s="123" t="s">
        <v>15</v>
      </c>
      <c r="J7" s="123" t="s">
        <v>82</v>
      </c>
      <c r="K7" s="123" t="s">
        <v>83</v>
      </c>
      <c r="L7" s="124" t="s">
        <v>84</v>
      </c>
      <c r="M7" s="125" t="s">
        <v>4</v>
      </c>
    </row>
    <row r="8" spans="1:14" x14ac:dyDescent="0.2">
      <c r="A8" s="126">
        <v>1</v>
      </c>
      <c r="B8" s="127" t="s">
        <v>18</v>
      </c>
      <c r="C8" s="128">
        <v>14364.702925</v>
      </c>
      <c r="D8" s="128">
        <v>0</v>
      </c>
      <c r="E8" s="128">
        <v>0</v>
      </c>
      <c r="F8" s="128">
        <v>0</v>
      </c>
      <c r="G8" s="128">
        <v>224156.12177999999</v>
      </c>
      <c r="H8" s="128">
        <v>27066.185702999999</v>
      </c>
      <c r="I8" s="128">
        <v>326901.99430399999</v>
      </c>
      <c r="J8" s="128">
        <v>0</v>
      </c>
      <c r="K8" s="128">
        <v>0</v>
      </c>
      <c r="L8" s="128">
        <v>609352.494313</v>
      </c>
      <c r="M8" s="129">
        <v>1201841.499025</v>
      </c>
      <c r="N8" s="7"/>
    </row>
    <row r="9" spans="1:14" x14ac:dyDescent="0.2">
      <c r="A9" s="126">
        <v>2</v>
      </c>
      <c r="B9" s="127" t="s">
        <v>20</v>
      </c>
      <c r="C9" s="128">
        <v>159239.72075499999</v>
      </c>
      <c r="D9" s="128">
        <v>0</v>
      </c>
      <c r="E9" s="128">
        <v>0</v>
      </c>
      <c r="F9" s="128">
        <v>0</v>
      </c>
      <c r="G9" s="128">
        <v>190137.33924599999</v>
      </c>
      <c r="H9" s="128">
        <v>42334.911657999997</v>
      </c>
      <c r="I9" s="128">
        <v>171630.047663</v>
      </c>
      <c r="J9" s="128">
        <v>0</v>
      </c>
      <c r="K9" s="128">
        <v>0</v>
      </c>
      <c r="L9" s="128">
        <v>2141345.6482500001</v>
      </c>
      <c r="M9" s="129">
        <v>2704687.6675720001</v>
      </c>
      <c r="N9" s="7"/>
    </row>
    <row r="10" spans="1:14" x14ac:dyDescent="0.2">
      <c r="A10" s="126">
        <v>3</v>
      </c>
      <c r="B10" s="127" t="s">
        <v>21</v>
      </c>
      <c r="C10" s="128">
        <v>5016.2813059999999</v>
      </c>
      <c r="D10" s="128">
        <v>0</v>
      </c>
      <c r="E10" s="128">
        <v>0</v>
      </c>
      <c r="F10" s="128">
        <v>0</v>
      </c>
      <c r="G10" s="128">
        <v>380715.15825400001</v>
      </c>
      <c r="H10" s="128">
        <v>237595.17658599999</v>
      </c>
      <c r="I10" s="128">
        <v>700223.15728199994</v>
      </c>
      <c r="J10" s="128">
        <v>0</v>
      </c>
      <c r="K10" s="128">
        <v>0</v>
      </c>
      <c r="L10" s="128">
        <v>93058.729212999999</v>
      </c>
      <c r="M10" s="129">
        <v>1416608.5026410001</v>
      </c>
      <c r="N10" s="7"/>
    </row>
    <row r="11" spans="1:14" x14ac:dyDescent="0.2">
      <c r="A11" s="126">
        <v>4</v>
      </c>
      <c r="B11" s="127" t="s">
        <v>22</v>
      </c>
      <c r="C11" s="128">
        <v>7151.9128010000004</v>
      </c>
      <c r="D11" s="128">
        <v>0</v>
      </c>
      <c r="E11" s="128">
        <v>0</v>
      </c>
      <c r="F11" s="128">
        <v>0</v>
      </c>
      <c r="G11" s="128">
        <v>509801.521083</v>
      </c>
      <c r="H11" s="128">
        <v>54463.747868999999</v>
      </c>
      <c r="I11" s="128">
        <v>292171.57334200002</v>
      </c>
      <c r="J11" s="128">
        <v>0</v>
      </c>
      <c r="K11" s="128">
        <v>0</v>
      </c>
      <c r="L11" s="128">
        <v>590184.73947100004</v>
      </c>
      <c r="M11" s="129">
        <v>1453773.4945660001</v>
      </c>
      <c r="N11" s="7"/>
    </row>
    <row r="12" spans="1:14" x14ac:dyDescent="0.2">
      <c r="A12" s="126">
        <v>5</v>
      </c>
      <c r="B12" s="127" t="s">
        <v>85</v>
      </c>
      <c r="C12" s="128">
        <v>1398.681435</v>
      </c>
      <c r="D12" s="128">
        <v>0</v>
      </c>
      <c r="E12" s="128">
        <v>0</v>
      </c>
      <c r="F12" s="128">
        <v>0</v>
      </c>
      <c r="G12" s="128">
        <v>506660.87688200001</v>
      </c>
      <c r="H12" s="128">
        <v>17327.030575000001</v>
      </c>
      <c r="I12" s="128">
        <v>235186.092042</v>
      </c>
      <c r="J12" s="128">
        <v>0</v>
      </c>
      <c r="K12" s="128">
        <v>0</v>
      </c>
      <c r="L12" s="128">
        <v>190392.10325300001</v>
      </c>
      <c r="M12" s="129">
        <v>950964.78418700001</v>
      </c>
      <c r="N12" s="7"/>
    </row>
    <row r="13" spans="1:14" x14ac:dyDescent="0.2">
      <c r="A13" s="126">
        <v>6</v>
      </c>
      <c r="B13" s="127" t="s">
        <v>24</v>
      </c>
      <c r="C13" s="128">
        <v>13941.191086999999</v>
      </c>
      <c r="D13" s="128">
        <v>0</v>
      </c>
      <c r="E13" s="128">
        <v>0</v>
      </c>
      <c r="F13" s="128">
        <v>0</v>
      </c>
      <c r="G13" s="128">
        <v>93295.514800000004</v>
      </c>
      <c r="H13" s="128">
        <v>15782.254123999999</v>
      </c>
      <c r="I13" s="128">
        <v>87043.577235999997</v>
      </c>
      <c r="J13" s="128">
        <v>0</v>
      </c>
      <c r="K13" s="128">
        <v>0</v>
      </c>
      <c r="L13" s="128">
        <v>847443.41282800003</v>
      </c>
      <c r="M13" s="129">
        <v>1057505.9500750001</v>
      </c>
      <c r="N13" s="7"/>
    </row>
    <row r="14" spans="1:14" x14ac:dyDescent="0.2">
      <c r="A14" s="126">
        <v>7</v>
      </c>
      <c r="B14" s="127" t="s">
        <v>25</v>
      </c>
      <c r="C14" s="128">
        <v>9655.5006389999999</v>
      </c>
      <c r="D14" s="128">
        <v>0</v>
      </c>
      <c r="E14" s="128">
        <v>0</v>
      </c>
      <c r="F14" s="128">
        <v>0</v>
      </c>
      <c r="G14" s="128">
        <v>84051.663929000002</v>
      </c>
      <c r="H14" s="128">
        <v>15020.219059999999</v>
      </c>
      <c r="I14" s="128">
        <v>389498.84115200001</v>
      </c>
      <c r="J14" s="128">
        <v>0</v>
      </c>
      <c r="K14" s="128">
        <v>0</v>
      </c>
      <c r="L14" s="128">
        <v>0</v>
      </c>
      <c r="M14" s="129">
        <v>498226.22478000005</v>
      </c>
      <c r="N14" s="7"/>
    </row>
    <row r="15" spans="1:14" x14ac:dyDescent="0.2">
      <c r="A15" s="126">
        <v>8</v>
      </c>
      <c r="B15" s="127" t="s">
        <v>26</v>
      </c>
      <c r="C15" s="128">
        <v>78491.532370000001</v>
      </c>
      <c r="D15" s="128">
        <v>0</v>
      </c>
      <c r="E15" s="128">
        <v>0</v>
      </c>
      <c r="F15" s="128">
        <v>0</v>
      </c>
      <c r="G15" s="128">
        <v>20683.392757000001</v>
      </c>
      <c r="H15" s="128">
        <v>2300.4782500000001</v>
      </c>
      <c r="I15" s="128">
        <v>6057.6046150000002</v>
      </c>
      <c r="J15" s="128">
        <v>0</v>
      </c>
      <c r="K15" s="128">
        <v>7123.8761000000004</v>
      </c>
      <c r="L15" s="128">
        <v>598234.00876899995</v>
      </c>
      <c r="M15" s="129">
        <v>712890.89286099991</v>
      </c>
      <c r="N15" s="7"/>
    </row>
    <row r="16" spans="1:14" x14ac:dyDescent="0.2">
      <c r="A16" s="126">
        <v>9</v>
      </c>
      <c r="B16" s="127" t="s">
        <v>27</v>
      </c>
      <c r="C16" s="128">
        <v>110758.202595</v>
      </c>
      <c r="D16" s="128">
        <v>8.3130000000000006</v>
      </c>
      <c r="E16" s="128">
        <v>0</v>
      </c>
      <c r="F16" s="128">
        <v>0</v>
      </c>
      <c r="G16" s="128">
        <v>7031.6061</v>
      </c>
      <c r="H16" s="128">
        <v>5353.335529</v>
      </c>
      <c r="I16" s="128">
        <v>35751.286161000004</v>
      </c>
      <c r="J16" s="128">
        <v>5.6800000000000003E-2</v>
      </c>
      <c r="K16" s="128">
        <v>0.18870000000000001</v>
      </c>
      <c r="L16" s="128">
        <v>88672.564712000007</v>
      </c>
      <c r="M16" s="129">
        <v>247575.55359700002</v>
      </c>
      <c r="N16" s="7"/>
    </row>
    <row r="17" spans="1:14" x14ac:dyDescent="0.2">
      <c r="A17" s="126">
        <v>10</v>
      </c>
      <c r="B17" s="127" t="s">
        <v>28</v>
      </c>
      <c r="C17" s="128">
        <v>35470.565074999999</v>
      </c>
      <c r="D17" s="128">
        <v>0</v>
      </c>
      <c r="E17" s="128">
        <v>0</v>
      </c>
      <c r="F17" s="128">
        <v>0</v>
      </c>
      <c r="G17" s="128">
        <v>85113.547296999997</v>
      </c>
      <c r="H17" s="128">
        <v>0</v>
      </c>
      <c r="I17" s="128">
        <v>0</v>
      </c>
      <c r="J17" s="128">
        <v>0</v>
      </c>
      <c r="K17" s="128">
        <v>0</v>
      </c>
      <c r="L17" s="128">
        <v>123318.81490100001</v>
      </c>
      <c r="M17" s="129">
        <v>243902.92727300001</v>
      </c>
      <c r="N17" s="7"/>
    </row>
    <row r="18" spans="1:14" x14ac:dyDescent="0.2">
      <c r="A18" s="126">
        <v>11</v>
      </c>
      <c r="B18" s="127" t="s">
        <v>29</v>
      </c>
      <c r="C18" s="128">
        <v>11769.271045</v>
      </c>
      <c r="D18" s="128">
        <v>0</v>
      </c>
      <c r="E18" s="128">
        <v>0</v>
      </c>
      <c r="F18" s="128">
        <v>0</v>
      </c>
      <c r="G18" s="128">
        <v>1100.5075939999999</v>
      </c>
      <c r="H18" s="128">
        <v>2655.9666400000001</v>
      </c>
      <c r="I18" s="128">
        <v>2342.5504930000002</v>
      </c>
      <c r="J18" s="128">
        <v>0</v>
      </c>
      <c r="K18" s="128">
        <v>0</v>
      </c>
      <c r="L18" s="128">
        <v>69679.596491999997</v>
      </c>
      <c r="M18" s="129">
        <v>87547.892263999995</v>
      </c>
      <c r="N18" s="7"/>
    </row>
    <row r="19" spans="1:14" x14ac:dyDescent="0.2">
      <c r="A19" s="126">
        <v>12</v>
      </c>
      <c r="B19" s="127" t="s">
        <v>30</v>
      </c>
      <c r="C19" s="128">
        <v>22.331914000000001</v>
      </c>
      <c r="D19" s="128">
        <v>0</v>
      </c>
      <c r="E19" s="128">
        <v>0</v>
      </c>
      <c r="F19" s="128">
        <v>0</v>
      </c>
      <c r="G19" s="128">
        <v>190769.63438800001</v>
      </c>
      <c r="H19" s="128">
        <v>44725.921029999998</v>
      </c>
      <c r="I19" s="128">
        <v>287564.13047199999</v>
      </c>
      <c r="J19" s="128">
        <v>0</v>
      </c>
      <c r="K19" s="128">
        <v>0</v>
      </c>
      <c r="L19" s="128">
        <v>558377.589912</v>
      </c>
      <c r="M19" s="129">
        <v>1081459.6077159999</v>
      </c>
      <c r="N19" s="7"/>
    </row>
    <row r="20" spans="1:14" x14ac:dyDescent="0.2">
      <c r="A20" s="126">
        <v>13</v>
      </c>
      <c r="B20" s="127" t="s">
        <v>31</v>
      </c>
      <c r="C20" s="128">
        <v>20688.168978999998</v>
      </c>
      <c r="D20" s="128">
        <v>0</v>
      </c>
      <c r="E20" s="128">
        <v>0</v>
      </c>
      <c r="F20" s="128">
        <v>0</v>
      </c>
      <c r="G20" s="128">
        <v>14533.679919</v>
      </c>
      <c r="H20" s="128">
        <v>328.11818699999998</v>
      </c>
      <c r="I20" s="128">
        <v>0</v>
      </c>
      <c r="J20" s="128">
        <v>0</v>
      </c>
      <c r="K20" s="128">
        <v>0</v>
      </c>
      <c r="L20" s="128">
        <v>140304.438077</v>
      </c>
      <c r="M20" s="129">
        <v>175854.40516199998</v>
      </c>
      <c r="N20" s="7"/>
    </row>
    <row r="21" spans="1:14" x14ac:dyDescent="0.2">
      <c r="A21" s="126">
        <v>14</v>
      </c>
      <c r="B21" s="127" t="s">
        <v>32</v>
      </c>
      <c r="C21" s="128">
        <v>2663.0338259999999</v>
      </c>
      <c r="D21" s="128">
        <v>0.72799999999999998</v>
      </c>
      <c r="E21" s="128">
        <v>0</v>
      </c>
      <c r="F21" s="128">
        <v>0</v>
      </c>
      <c r="G21" s="128">
        <v>8798.786435</v>
      </c>
      <c r="H21" s="128">
        <v>1731.2142140000001</v>
      </c>
      <c r="I21" s="128">
        <v>2786.5056850000001</v>
      </c>
      <c r="J21" s="128">
        <v>0</v>
      </c>
      <c r="K21" s="128">
        <v>0</v>
      </c>
      <c r="L21" s="128">
        <v>12841.212901000001</v>
      </c>
      <c r="M21" s="129">
        <v>28821.481060999999</v>
      </c>
      <c r="N21" s="7"/>
    </row>
    <row r="22" spans="1:14" x14ac:dyDescent="0.2">
      <c r="A22" s="126">
        <v>15</v>
      </c>
      <c r="B22" s="127" t="s">
        <v>33</v>
      </c>
      <c r="C22" s="128">
        <v>78374.704408999998</v>
      </c>
      <c r="D22" s="128">
        <v>0.14599999999999999</v>
      </c>
      <c r="E22" s="128">
        <v>0</v>
      </c>
      <c r="F22" s="128">
        <v>0</v>
      </c>
      <c r="G22" s="128">
        <v>7267.4948020000002</v>
      </c>
      <c r="H22" s="128">
        <v>1428.7349019999999</v>
      </c>
      <c r="I22" s="128">
        <v>11747.370783</v>
      </c>
      <c r="J22" s="128">
        <v>0</v>
      </c>
      <c r="K22" s="128">
        <v>7205.0999000000002</v>
      </c>
      <c r="L22" s="128">
        <v>0</v>
      </c>
      <c r="M22" s="129">
        <v>106023.550796</v>
      </c>
      <c r="N22" s="7"/>
    </row>
    <row r="23" spans="1:14" x14ac:dyDescent="0.2">
      <c r="A23" s="126">
        <v>16</v>
      </c>
      <c r="B23" s="127" t="s">
        <v>34</v>
      </c>
      <c r="C23" s="128">
        <v>5996.8984</v>
      </c>
      <c r="D23" s="128">
        <v>0</v>
      </c>
      <c r="E23" s="128">
        <v>0</v>
      </c>
      <c r="F23" s="128">
        <v>0</v>
      </c>
      <c r="G23" s="128">
        <v>8618.1724570000006</v>
      </c>
      <c r="H23" s="128">
        <v>0</v>
      </c>
      <c r="I23" s="128">
        <v>11356.644942999999</v>
      </c>
      <c r="J23" s="128">
        <v>0.29799999999999999</v>
      </c>
      <c r="K23" s="128">
        <v>0</v>
      </c>
      <c r="L23" s="128">
        <v>136126.89723</v>
      </c>
      <c r="M23" s="129">
        <v>162098.91102999999</v>
      </c>
      <c r="N23" s="7"/>
    </row>
    <row r="24" spans="1:14" x14ac:dyDescent="0.2">
      <c r="A24" s="126">
        <v>17</v>
      </c>
      <c r="B24" s="127" t="s">
        <v>35</v>
      </c>
      <c r="C24" s="128">
        <v>26537.569801000001</v>
      </c>
      <c r="D24" s="128">
        <v>0</v>
      </c>
      <c r="E24" s="128">
        <v>0</v>
      </c>
      <c r="F24" s="128">
        <v>0</v>
      </c>
      <c r="G24" s="128">
        <v>5929.153832</v>
      </c>
      <c r="H24" s="128">
        <v>609.27253900000005</v>
      </c>
      <c r="I24" s="128">
        <v>876.42540799999995</v>
      </c>
      <c r="J24" s="128">
        <v>0</v>
      </c>
      <c r="K24" s="128">
        <v>0</v>
      </c>
      <c r="L24" s="128">
        <v>7451.895297</v>
      </c>
      <c r="M24" s="129">
        <v>41404.316877000005</v>
      </c>
      <c r="N24" s="7"/>
    </row>
    <row r="25" spans="1:14" x14ac:dyDescent="0.2">
      <c r="A25" s="126">
        <v>18</v>
      </c>
      <c r="B25" s="127" t="s">
        <v>36</v>
      </c>
      <c r="C25" s="128">
        <v>22.34939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9">
        <v>22.34939</v>
      </c>
      <c r="N25" s="7"/>
    </row>
    <row r="26" spans="1:14" x14ac:dyDescent="0.2">
      <c r="A26" s="126">
        <v>19</v>
      </c>
      <c r="B26" s="127" t="s">
        <v>37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9">
        <v>0</v>
      </c>
      <c r="N26" s="7"/>
    </row>
    <row r="27" spans="1:14" x14ac:dyDescent="0.2">
      <c r="A27" s="126">
        <v>20</v>
      </c>
      <c r="B27" s="127" t="s">
        <v>38</v>
      </c>
      <c r="C27" s="128">
        <v>1825.4120210000001</v>
      </c>
      <c r="D27" s="128">
        <v>0</v>
      </c>
      <c r="E27" s="128">
        <v>0</v>
      </c>
      <c r="F27" s="128">
        <v>0</v>
      </c>
      <c r="G27" s="128">
        <v>19542.383823</v>
      </c>
      <c r="H27" s="128">
        <v>28974.765144000001</v>
      </c>
      <c r="I27" s="128">
        <v>56631.881889999997</v>
      </c>
      <c r="J27" s="128">
        <v>0</v>
      </c>
      <c r="K27" s="128">
        <v>0</v>
      </c>
      <c r="L27" s="128">
        <v>393122.78452500002</v>
      </c>
      <c r="M27" s="129">
        <v>500097.227403</v>
      </c>
      <c r="N27" s="7"/>
    </row>
    <row r="28" spans="1:14" x14ac:dyDescent="0.2">
      <c r="A28" s="126">
        <v>21</v>
      </c>
      <c r="B28" s="127" t="s">
        <v>39</v>
      </c>
      <c r="C28" s="128">
        <v>3958.2798590000002</v>
      </c>
      <c r="D28" s="128">
        <v>0</v>
      </c>
      <c r="E28" s="128">
        <v>0</v>
      </c>
      <c r="F28" s="128">
        <v>0</v>
      </c>
      <c r="G28" s="128">
        <v>0</v>
      </c>
      <c r="H28" s="128">
        <v>17.844902999999999</v>
      </c>
      <c r="I28" s="128">
        <v>0</v>
      </c>
      <c r="J28" s="128">
        <v>0</v>
      </c>
      <c r="K28" s="128">
        <v>0</v>
      </c>
      <c r="L28" s="128">
        <v>1973.3772469999999</v>
      </c>
      <c r="M28" s="129">
        <v>5949.5020089999998</v>
      </c>
      <c r="N28" s="7"/>
    </row>
    <row r="29" spans="1:14" x14ac:dyDescent="0.2">
      <c r="A29" s="126">
        <v>22</v>
      </c>
      <c r="B29" s="127" t="s">
        <v>40</v>
      </c>
      <c r="C29" s="128">
        <v>1964.928191</v>
      </c>
      <c r="D29" s="128">
        <v>0</v>
      </c>
      <c r="E29" s="128">
        <v>5.1279839999999997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4319.877305</v>
      </c>
      <c r="M29" s="129">
        <v>6289.9334799999997</v>
      </c>
      <c r="N29" s="7"/>
    </row>
    <row r="30" spans="1:14" x14ac:dyDescent="0.2">
      <c r="A30" s="126">
        <v>23</v>
      </c>
      <c r="B30" s="127" t="s">
        <v>41</v>
      </c>
      <c r="C30" s="128">
        <v>28927.860742000001</v>
      </c>
      <c r="D30" s="128">
        <v>1.46</v>
      </c>
      <c r="E30" s="128">
        <v>5.1279839999999997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9">
        <v>28934.448725999999</v>
      </c>
      <c r="N30" s="7"/>
    </row>
    <row r="31" spans="1:14" x14ac:dyDescent="0.2">
      <c r="A31" s="126">
        <v>24</v>
      </c>
      <c r="B31" s="127" t="s">
        <v>42</v>
      </c>
      <c r="C31" s="128">
        <v>591.78841399999999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2867.4864710000002</v>
      </c>
      <c r="M31" s="129">
        <v>3459.2748850000003</v>
      </c>
      <c r="N31" s="7"/>
    </row>
    <row r="32" spans="1:14" x14ac:dyDescent="0.2">
      <c r="A32" s="126">
        <v>25</v>
      </c>
      <c r="B32" s="127" t="s">
        <v>43</v>
      </c>
      <c r="C32" s="128">
        <v>1699.440004</v>
      </c>
      <c r="D32" s="128">
        <v>0.57999999999999996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5.1969000000000003</v>
      </c>
      <c r="L32" s="128">
        <v>0</v>
      </c>
      <c r="M32" s="129">
        <v>1705.2169039999999</v>
      </c>
      <c r="N32" s="7"/>
    </row>
    <row r="33" spans="1:14" x14ac:dyDescent="0.2">
      <c r="A33" s="126">
        <v>26</v>
      </c>
      <c r="B33" s="127" t="s">
        <v>44</v>
      </c>
      <c r="C33" s="128">
        <v>581.21489699999995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9">
        <v>581.21489699999995</v>
      </c>
      <c r="N33" s="7"/>
    </row>
    <row r="34" spans="1:14" x14ac:dyDescent="0.2">
      <c r="A34" s="126">
        <v>27</v>
      </c>
      <c r="B34" s="127" t="s">
        <v>45</v>
      </c>
      <c r="C34" s="128">
        <v>1849.410758</v>
      </c>
      <c r="D34" s="128">
        <v>2.907</v>
      </c>
      <c r="E34" s="128">
        <v>0</v>
      </c>
      <c r="F34" s="128">
        <v>0</v>
      </c>
      <c r="G34" s="128">
        <v>0</v>
      </c>
      <c r="H34" s="128">
        <v>144.85920400000001</v>
      </c>
      <c r="I34" s="128">
        <v>0</v>
      </c>
      <c r="J34" s="128">
        <v>0</v>
      </c>
      <c r="K34" s="128">
        <v>0</v>
      </c>
      <c r="L34" s="128">
        <v>1287.383918</v>
      </c>
      <c r="M34" s="129">
        <v>3284.56088</v>
      </c>
      <c r="N34" s="7"/>
    </row>
    <row r="35" spans="1:14" x14ac:dyDescent="0.2">
      <c r="A35" s="126">
        <v>28</v>
      </c>
      <c r="B35" s="127" t="s">
        <v>46</v>
      </c>
      <c r="C35" s="128">
        <v>1329.371378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9">
        <v>1329.371378</v>
      </c>
      <c r="N35" s="7"/>
    </row>
    <row r="36" spans="1:14" x14ac:dyDescent="0.2">
      <c r="A36" s="126">
        <v>29</v>
      </c>
      <c r="B36" s="127" t="s">
        <v>47</v>
      </c>
      <c r="C36" s="128">
        <v>1289.3579709999999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9">
        <v>1289.3579709999999</v>
      </c>
      <c r="N36" s="7"/>
    </row>
    <row r="37" spans="1:14" x14ac:dyDescent="0.2">
      <c r="A37" s="126">
        <v>30</v>
      </c>
      <c r="B37" s="127" t="s">
        <v>48</v>
      </c>
      <c r="C37" s="128">
        <v>1238.553492</v>
      </c>
      <c r="D37" s="128">
        <v>0.14599999999999999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9">
        <v>1238.699492</v>
      </c>
      <c r="N37" s="7"/>
    </row>
    <row r="38" spans="1:14" x14ac:dyDescent="0.2">
      <c r="A38" s="126">
        <v>31</v>
      </c>
      <c r="B38" s="127" t="s">
        <v>49</v>
      </c>
      <c r="C38" s="128">
        <v>456.54308300000002</v>
      </c>
      <c r="D38" s="128">
        <v>0</v>
      </c>
      <c r="E38" s="128">
        <v>0</v>
      </c>
      <c r="F38" s="128">
        <v>0</v>
      </c>
      <c r="G38" s="128">
        <v>1165.127133</v>
      </c>
      <c r="H38" s="128">
        <v>600.62689399999999</v>
      </c>
      <c r="I38" s="128">
        <v>0</v>
      </c>
      <c r="J38" s="128">
        <v>0</v>
      </c>
      <c r="K38" s="128">
        <v>0</v>
      </c>
      <c r="L38" s="128">
        <v>3078.6389220000001</v>
      </c>
      <c r="M38" s="129">
        <v>5300.9360319999996</v>
      </c>
      <c r="N38" s="7"/>
    </row>
    <row r="39" spans="1:14" x14ac:dyDescent="0.2">
      <c r="A39" s="126">
        <v>32</v>
      </c>
      <c r="B39" s="127" t="s">
        <v>50</v>
      </c>
      <c r="C39" s="128">
        <v>857.04113800000005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9">
        <v>857.04113800000005</v>
      </c>
      <c r="N39" s="7"/>
    </row>
    <row r="40" spans="1:14" x14ac:dyDescent="0.2">
      <c r="A40" s="126">
        <v>33</v>
      </c>
      <c r="B40" s="127" t="s">
        <v>51</v>
      </c>
      <c r="C40" s="128">
        <v>17530.727524999998</v>
      </c>
      <c r="D40" s="128">
        <v>0</v>
      </c>
      <c r="E40" s="128">
        <v>0</v>
      </c>
      <c r="F40" s="128">
        <v>0</v>
      </c>
      <c r="G40" s="128">
        <v>3947.8102520000002</v>
      </c>
      <c r="H40" s="128">
        <v>514.31346099999996</v>
      </c>
      <c r="I40" s="128">
        <v>0</v>
      </c>
      <c r="J40" s="128">
        <v>0</v>
      </c>
      <c r="K40" s="128">
        <v>0</v>
      </c>
      <c r="L40" s="128">
        <v>284934.06735999999</v>
      </c>
      <c r="M40" s="129">
        <v>306926.91859799996</v>
      </c>
      <c r="N40" s="7"/>
    </row>
    <row r="41" spans="1:14" x14ac:dyDescent="0.2">
      <c r="A41" s="126">
        <v>34</v>
      </c>
      <c r="B41" s="127" t="s">
        <v>52</v>
      </c>
      <c r="C41" s="128">
        <v>864.84929</v>
      </c>
      <c r="D41" s="128">
        <v>0</v>
      </c>
      <c r="E41" s="128">
        <v>0</v>
      </c>
      <c r="F41" s="128">
        <v>0</v>
      </c>
      <c r="G41" s="128">
        <v>171507.56150499999</v>
      </c>
      <c r="H41" s="128">
        <v>1155.5047039999999</v>
      </c>
      <c r="I41" s="128">
        <v>177597.40409900001</v>
      </c>
      <c r="J41" s="128">
        <v>0</v>
      </c>
      <c r="K41" s="128">
        <v>0</v>
      </c>
      <c r="L41" s="128">
        <v>984664.88159999996</v>
      </c>
      <c r="M41" s="129">
        <v>1335790.201198</v>
      </c>
      <c r="N41" s="7"/>
    </row>
    <row r="42" spans="1:14" x14ac:dyDescent="0.2">
      <c r="A42" s="126">
        <v>35</v>
      </c>
      <c r="B42" s="127" t="s">
        <v>53</v>
      </c>
      <c r="C42" s="128">
        <v>262.91342700000001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9">
        <v>262.91342700000001</v>
      </c>
      <c r="N42" s="7"/>
    </row>
    <row r="43" spans="1:14" x14ac:dyDescent="0.2">
      <c r="A43" s="126">
        <v>36</v>
      </c>
      <c r="B43" s="127" t="s">
        <v>54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9">
        <v>0</v>
      </c>
      <c r="N43" s="7"/>
    </row>
    <row r="44" spans="1:14" x14ac:dyDescent="0.2">
      <c r="A44" s="126">
        <v>37</v>
      </c>
      <c r="B44" s="127" t="s">
        <v>55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9">
        <v>0</v>
      </c>
      <c r="N44" s="7"/>
    </row>
    <row r="45" spans="1:14" x14ac:dyDescent="0.2">
      <c r="A45" s="126">
        <v>38</v>
      </c>
      <c r="B45" s="127" t="s">
        <v>56</v>
      </c>
      <c r="C45" s="128">
        <v>566.65133700000001</v>
      </c>
      <c r="D45" s="128">
        <v>0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9">
        <v>566.65133700000001</v>
      </c>
      <c r="N45" s="7"/>
    </row>
    <row r="46" spans="1:14" x14ac:dyDescent="0.2">
      <c r="A46" s="126">
        <v>39</v>
      </c>
      <c r="B46" s="127" t="s">
        <v>57</v>
      </c>
      <c r="C46" s="128">
        <v>36671.827827000001</v>
      </c>
      <c r="D46" s="128">
        <v>0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399.83249000000001</v>
      </c>
      <c r="L46" s="128">
        <v>1403.8</v>
      </c>
      <c r="M46" s="129">
        <v>38475.460317000005</v>
      </c>
      <c r="N46" s="7"/>
    </row>
    <row r="47" spans="1:14" x14ac:dyDescent="0.2">
      <c r="A47" s="126">
        <v>40</v>
      </c>
      <c r="B47" s="127" t="s">
        <v>58</v>
      </c>
      <c r="C47" s="128">
        <v>8.8000000000000007</v>
      </c>
      <c r="D47" s="128">
        <v>0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9">
        <v>8.8000000000000007</v>
      </c>
      <c r="N47" s="7"/>
    </row>
    <row r="48" spans="1:14" ht="12" thickBot="1" x14ac:dyDescent="0.25">
      <c r="A48" s="126">
        <v>41</v>
      </c>
      <c r="B48" s="130" t="s">
        <v>59</v>
      </c>
      <c r="C48" s="131">
        <v>0</v>
      </c>
      <c r="D48" s="131">
        <v>0</v>
      </c>
      <c r="E48" s="131">
        <v>0</v>
      </c>
      <c r="F48" s="131">
        <v>0</v>
      </c>
      <c r="G48" s="131">
        <v>0</v>
      </c>
      <c r="H48" s="131">
        <v>0</v>
      </c>
      <c r="I48" s="131">
        <v>0</v>
      </c>
      <c r="J48" s="131">
        <v>0</v>
      </c>
      <c r="K48" s="131">
        <v>0</v>
      </c>
      <c r="L48" s="131">
        <v>0</v>
      </c>
      <c r="M48" s="132">
        <v>0</v>
      </c>
      <c r="N48" s="7"/>
    </row>
    <row r="49" spans="1:17" ht="12.75" thickTop="1" thickBot="1" x14ac:dyDescent="0.25">
      <c r="A49" s="133"/>
      <c r="B49" s="134" t="s">
        <v>4</v>
      </c>
      <c r="C49" s="135">
        <v>684037.59010599996</v>
      </c>
      <c r="D49" s="135">
        <v>14.28</v>
      </c>
      <c r="E49" s="135">
        <v>10.255967999999999</v>
      </c>
      <c r="F49" s="135">
        <v>0</v>
      </c>
      <c r="G49" s="135">
        <v>2534827.0542680002</v>
      </c>
      <c r="H49" s="135">
        <v>500130.48117599986</v>
      </c>
      <c r="I49" s="135">
        <v>2795367.08757</v>
      </c>
      <c r="J49" s="135">
        <v>0.3548</v>
      </c>
      <c r="K49" s="135">
        <v>14734.194090000003</v>
      </c>
      <c r="L49" s="135">
        <v>7884436.4429670013</v>
      </c>
      <c r="M49" s="136">
        <v>14413557.740945004</v>
      </c>
      <c r="N49" s="7"/>
      <c r="O49" s="137"/>
      <c r="P49" s="1"/>
      <c r="Q49" s="1"/>
    </row>
    <row r="50" spans="1:17" ht="12.75" thickTop="1" thickBot="1" x14ac:dyDescent="0.25">
      <c r="A50" s="133"/>
      <c r="B50" s="134" t="s">
        <v>61</v>
      </c>
      <c r="C50" s="138">
        <v>670487.99205400015</v>
      </c>
      <c r="D50" s="138">
        <v>43.797779999999996</v>
      </c>
      <c r="E50" s="138">
        <v>340.86189200000001</v>
      </c>
      <c r="F50" s="138">
        <v>0</v>
      </c>
      <c r="G50" s="138">
        <v>3089194.2629200006</v>
      </c>
      <c r="H50" s="138">
        <v>382779.56242200005</v>
      </c>
      <c r="I50" s="138">
        <v>3096082.6290459996</v>
      </c>
      <c r="J50" s="138">
        <v>29.36375</v>
      </c>
      <c r="K50" s="138">
        <v>44859.364860000001</v>
      </c>
      <c r="L50" s="138">
        <v>8159801.2447749982</v>
      </c>
      <c r="M50" s="139">
        <v>15443619.079499004</v>
      </c>
      <c r="N50" s="7"/>
      <c r="O50" s="1"/>
      <c r="P50" s="1"/>
      <c r="Q50" s="1"/>
    </row>
    <row r="51" spans="1:17" ht="12" thickTop="1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7" x14ac:dyDescent="0.2">
      <c r="A52" s="1" t="s">
        <v>86</v>
      </c>
      <c r="B52" s="1" t="s">
        <v>87</v>
      </c>
    </row>
    <row r="53" spans="1:17" x14ac:dyDescent="0.2">
      <c r="A53" s="1" t="s">
        <v>88</v>
      </c>
      <c r="B53" s="1" t="s">
        <v>89</v>
      </c>
    </row>
    <row r="54" spans="1:17" x14ac:dyDescent="0.2">
      <c r="A54" s="1"/>
      <c r="B54" s="1"/>
    </row>
    <row r="55" spans="1:17" x14ac:dyDescent="0.2">
      <c r="A55" s="1"/>
      <c r="B55" s="1" t="s">
        <v>64</v>
      </c>
    </row>
    <row r="63" spans="1:17" x14ac:dyDescent="0.2">
      <c r="A63" s="166" t="s">
        <v>90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7" x14ac:dyDescent="0.2">
      <c r="A64" s="166" t="s">
        <v>91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x14ac:dyDescent="0.2">
      <c r="A65" s="166" t="s">
        <v>135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7" spans="1:13" x14ac:dyDescent="0.2">
      <c r="A67" s="119"/>
      <c r="B67" s="120"/>
      <c r="C67" s="167" t="s">
        <v>93</v>
      </c>
      <c r="D67" s="167"/>
      <c r="E67" s="167"/>
      <c r="F67" s="167"/>
      <c r="G67" s="167"/>
      <c r="H67" s="167"/>
      <c r="I67" s="167"/>
      <c r="J67" s="167"/>
      <c r="K67" s="167"/>
      <c r="L67" s="120" t="s">
        <v>78</v>
      </c>
      <c r="M67" s="121"/>
    </row>
    <row r="68" spans="1:13" ht="12" thickBot="1" x14ac:dyDescent="0.25">
      <c r="A68" s="140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2" t="s">
        <v>94</v>
      </c>
      <c r="M68" s="143"/>
    </row>
    <row r="69" spans="1:13" ht="12.75" thickTop="1" thickBot="1" x14ac:dyDescent="0.25">
      <c r="A69" s="140"/>
      <c r="B69" s="142" t="s">
        <v>79</v>
      </c>
      <c r="C69" s="142" t="s">
        <v>95</v>
      </c>
      <c r="D69" s="142" t="s">
        <v>10</v>
      </c>
      <c r="E69" s="142" t="s">
        <v>11</v>
      </c>
      <c r="F69" s="142" t="s">
        <v>12</v>
      </c>
      <c r="G69" s="142" t="s">
        <v>13</v>
      </c>
      <c r="H69" s="142" t="s">
        <v>81</v>
      </c>
      <c r="I69" s="142" t="s">
        <v>15</v>
      </c>
      <c r="J69" s="142" t="s">
        <v>82</v>
      </c>
      <c r="K69" s="142" t="s">
        <v>83</v>
      </c>
      <c r="L69" s="142" t="s">
        <v>84</v>
      </c>
      <c r="M69" s="144" t="s">
        <v>4</v>
      </c>
    </row>
    <row r="70" spans="1:13" ht="12" thickTop="1" x14ac:dyDescent="0.2">
      <c r="A70" s="126">
        <v>1</v>
      </c>
      <c r="B70" s="127" t="s">
        <v>18</v>
      </c>
      <c r="C70" s="145">
        <v>2.0999873592873768</v>
      </c>
      <c r="D70" s="145">
        <v>0</v>
      </c>
      <c r="E70" s="145">
        <v>0</v>
      </c>
      <c r="F70" s="145" t="s">
        <v>19</v>
      </c>
      <c r="G70" s="145">
        <v>8.8430538644669436</v>
      </c>
      <c r="H70" s="145">
        <v>5.4118248580564314</v>
      </c>
      <c r="I70" s="145">
        <v>11.694420949492342</v>
      </c>
      <c r="J70" s="145">
        <v>0</v>
      </c>
      <c r="K70" s="145">
        <v>0</v>
      </c>
      <c r="L70" s="145">
        <v>7.728548498308319</v>
      </c>
      <c r="M70" s="146">
        <v>8.3382709572869356</v>
      </c>
    </row>
    <row r="71" spans="1:13" x14ac:dyDescent="0.2">
      <c r="A71" s="126">
        <v>2</v>
      </c>
      <c r="B71" s="127" t="s">
        <v>20</v>
      </c>
      <c r="C71" s="145">
        <v>23.279381580524522</v>
      </c>
      <c r="D71" s="145">
        <v>0</v>
      </c>
      <c r="E71" s="145">
        <v>0</v>
      </c>
      <c r="F71" s="145" t="s">
        <v>19</v>
      </c>
      <c r="G71" s="145">
        <v>7.5009984971502242</v>
      </c>
      <c r="H71" s="145">
        <v>8.4647733444388908</v>
      </c>
      <c r="I71" s="145">
        <v>6.1398035494578718</v>
      </c>
      <c r="J71" s="145">
        <v>0</v>
      </c>
      <c r="K71" s="145">
        <v>0</v>
      </c>
      <c r="L71" s="145">
        <v>27.159146550798852</v>
      </c>
      <c r="M71" s="146">
        <v>18.764885923263183</v>
      </c>
    </row>
    <row r="72" spans="1:13" x14ac:dyDescent="0.2">
      <c r="A72" s="126">
        <v>3</v>
      </c>
      <c r="B72" s="127" t="s">
        <v>21</v>
      </c>
      <c r="C72" s="145">
        <v>0.73333415861293028</v>
      </c>
      <c r="D72" s="145">
        <v>0</v>
      </c>
      <c r="E72" s="145">
        <v>0</v>
      </c>
      <c r="F72" s="145" t="s">
        <v>19</v>
      </c>
      <c r="G72" s="145">
        <v>15.019374107317226</v>
      </c>
      <c r="H72" s="145">
        <v>47.506637873244998</v>
      </c>
      <c r="I72" s="145">
        <v>25.049416958353788</v>
      </c>
      <c r="J72" s="145">
        <v>0</v>
      </c>
      <c r="K72" s="145">
        <v>0</v>
      </c>
      <c r="L72" s="145">
        <v>1.1802838400201621</v>
      </c>
      <c r="M72" s="146">
        <v>9.8283056001975133</v>
      </c>
    </row>
    <row r="73" spans="1:13" x14ac:dyDescent="0.2">
      <c r="A73" s="126">
        <v>4</v>
      </c>
      <c r="B73" s="127" t="s">
        <v>22</v>
      </c>
      <c r="C73" s="145">
        <v>1.0455438274805517</v>
      </c>
      <c r="D73" s="145">
        <v>0</v>
      </c>
      <c r="E73" s="145">
        <v>0</v>
      </c>
      <c r="F73" s="145" t="s">
        <v>19</v>
      </c>
      <c r="G73" s="145">
        <v>20.111885748758468</v>
      </c>
      <c r="H73" s="145">
        <v>10.889907717868885</v>
      </c>
      <c r="I73" s="145">
        <v>10.451993036663513</v>
      </c>
      <c r="J73" s="145">
        <v>0</v>
      </c>
      <c r="K73" s="145">
        <v>0</v>
      </c>
      <c r="L73" s="145">
        <v>7.4854397488034907</v>
      </c>
      <c r="M73" s="146">
        <v>10.086153055995497</v>
      </c>
    </row>
    <row r="74" spans="1:13" x14ac:dyDescent="0.2">
      <c r="A74" s="126">
        <v>5</v>
      </c>
      <c r="B74" s="127" t="s">
        <v>85</v>
      </c>
      <c r="C74" s="145">
        <v>0.20447435275936476</v>
      </c>
      <c r="D74" s="145">
        <v>0</v>
      </c>
      <c r="E74" s="145">
        <v>0</v>
      </c>
      <c r="F74" s="145" t="s">
        <v>19</v>
      </c>
      <c r="G74" s="145">
        <v>19.987986005945167</v>
      </c>
      <c r="H74" s="145">
        <v>3.4645020104068567</v>
      </c>
      <c r="I74" s="145">
        <v>8.4134242364013172</v>
      </c>
      <c r="J74" s="145">
        <v>0</v>
      </c>
      <c r="K74" s="145">
        <v>0</v>
      </c>
      <c r="L74" s="145">
        <v>2.4147839180418749</v>
      </c>
      <c r="M74" s="146">
        <v>6.5977103035815183</v>
      </c>
    </row>
    <row r="75" spans="1:13" x14ac:dyDescent="0.2">
      <c r="A75" s="126">
        <v>6</v>
      </c>
      <c r="B75" s="127" t="s">
        <v>24</v>
      </c>
      <c r="C75" s="145">
        <v>2.0380738264456548</v>
      </c>
      <c r="D75" s="145">
        <v>0</v>
      </c>
      <c r="E75" s="145">
        <v>0</v>
      </c>
      <c r="F75" s="145" t="s">
        <v>19</v>
      </c>
      <c r="G75" s="145">
        <v>3.6805475404294046</v>
      </c>
      <c r="H75" s="145">
        <v>3.1556273248712672</v>
      </c>
      <c r="I75" s="145">
        <v>3.1138514015941494</v>
      </c>
      <c r="J75" s="145">
        <v>0</v>
      </c>
      <c r="K75" s="145">
        <v>0</v>
      </c>
      <c r="L75" s="145">
        <v>10.748306730076166</v>
      </c>
      <c r="M75" s="146">
        <v>7.3368835722696879</v>
      </c>
    </row>
    <row r="76" spans="1:13" x14ac:dyDescent="0.2">
      <c r="A76" s="126">
        <v>7</v>
      </c>
      <c r="B76" s="127" t="s">
        <v>25</v>
      </c>
      <c r="C76" s="145">
        <v>1.4115453271367384</v>
      </c>
      <c r="D76" s="145">
        <v>0</v>
      </c>
      <c r="E76" s="145">
        <v>0</v>
      </c>
      <c r="F76" s="145" t="s">
        <v>19</v>
      </c>
      <c r="G76" s="145">
        <v>3.315873711679008</v>
      </c>
      <c r="H76" s="145">
        <v>3.0032600741873732</v>
      </c>
      <c r="I76" s="145">
        <v>13.933727805695446</v>
      </c>
      <c r="J76" s="145">
        <v>0</v>
      </c>
      <c r="K76" s="145">
        <v>0</v>
      </c>
      <c r="L76" s="145">
        <v>0</v>
      </c>
      <c r="M76" s="146">
        <v>3.4566498690651133</v>
      </c>
    </row>
    <row r="77" spans="1:13" x14ac:dyDescent="0.2">
      <c r="A77" s="126">
        <v>8</v>
      </c>
      <c r="B77" s="127" t="s">
        <v>26</v>
      </c>
      <c r="C77" s="145">
        <v>11.47473962035285</v>
      </c>
      <c r="D77" s="145">
        <v>0</v>
      </c>
      <c r="E77" s="145">
        <v>0</v>
      </c>
      <c r="F77" s="145" t="s">
        <v>19</v>
      </c>
      <c r="G77" s="145">
        <v>0.8159685972332692</v>
      </c>
      <c r="H77" s="145">
        <v>0.45997561368199102</v>
      </c>
      <c r="I77" s="145">
        <v>0.21670157890661323</v>
      </c>
      <c r="J77" s="145">
        <v>0</v>
      </c>
      <c r="K77" s="145">
        <v>48.349275545616209</v>
      </c>
      <c r="L77" s="145">
        <v>7.5875303592894188</v>
      </c>
      <c r="M77" s="146">
        <v>4.9459745170054052</v>
      </c>
    </row>
    <row r="78" spans="1:13" x14ac:dyDescent="0.2">
      <c r="A78" s="126">
        <v>9</v>
      </c>
      <c r="B78" s="127" t="s">
        <v>27</v>
      </c>
      <c r="C78" s="145">
        <v>16.191829834649386</v>
      </c>
      <c r="D78" s="145">
        <v>58.214285714285708</v>
      </c>
      <c r="E78" s="145">
        <v>0</v>
      </c>
      <c r="F78" s="145" t="s">
        <v>19</v>
      </c>
      <c r="G78" s="145">
        <v>0.27739983633836374</v>
      </c>
      <c r="H78" s="145">
        <v>1.0703877748887134</v>
      </c>
      <c r="I78" s="145">
        <v>1.2789478104672984</v>
      </c>
      <c r="J78" s="145">
        <v>16.009019165727171</v>
      </c>
      <c r="K78" s="145">
        <v>1.2806944095304772E-3</v>
      </c>
      <c r="L78" s="145">
        <v>1.1246531740527486</v>
      </c>
      <c r="M78" s="146">
        <v>1.7176574864213094</v>
      </c>
    </row>
    <row r="79" spans="1:13" x14ac:dyDescent="0.2">
      <c r="A79" s="126">
        <v>10</v>
      </c>
      <c r="B79" s="127" t="s">
        <v>28</v>
      </c>
      <c r="C79" s="145">
        <v>5.1854701536948289</v>
      </c>
      <c r="D79" s="145">
        <v>0</v>
      </c>
      <c r="E79" s="145">
        <v>0</v>
      </c>
      <c r="F79" s="145" t="s">
        <v>19</v>
      </c>
      <c r="G79" s="145">
        <v>3.3577654599232147</v>
      </c>
      <c r="H79" s="145">
        <v>0</v>
      </c>
      <c r="I79" s="145">
        <v>0</v>
      </c>
      <c r="J79" s="145">
        <v>0</v>
      </c>
      <c r="K79" s="145">
        <v>0</v>
      </c>
      <c r="L79" s="145">
        <v>1.5640790028943876</v>
      </c>
      <c r="M79" s="146">
        <v>1.6921771269569206</v>
      </c>
    </row>
    <row r="80" spans="1:13" x14ac:dyDescent="0.2">
      <c r="A80" s="126">
        <v>11</v>
      </c>
      <c r="B80" s="127" t="s">
        <v>29</v>
      </c>
      <c r="C80" s="145">
        <v>1.7205591059953604</v>
      </c>
      <c r="D80" s="145">
        <v>0</v>
      </c>
      <c r="E80" s="145">
        <v>0</v>
      </c>
      <c r="F80" s="145" t="s">
        <v>19</v>
      </c>
      <c r="G80" s="145">
        <v>4.3415490305227206E-2</v>
      </c>
      <c r="H80" s="145">
        <v>0.53105474270530306</v>
      </c>
      <c r="I80" s="145">
        <v>8.3801176003555536E-2</v>
      </c>
      <c r="J80" s="145">
        <v>0</v>
      </c>
      <c r="K80" s="145">
        <v>0</v>
      </c>
      <c r="L80" s="145">
        <v>0.88376128079711913</v>
      </c>
      <c r="M80" s="146">
        <v>0.60739960138571614</v>
      </c>
    </row>
    <row r="81" spans="1:13" x14ac:dyDescent="0.2">
      <c r="A81" s="126">
        <v>12</v>
      </c>
      <c r="B81" s="127" t="s">
        <v>30</v>
      </c>
      <c r="C81" s="145">
        <v>3.2647202906699031E-3</v>
      </c>
      <c r="D81" s="145">
        <v>0</v>
      </c>
      <c r="E81" s="145">
        <v>0</v>
      </c>
      <c r="F81" s="145" t="s">
        <v>19</v>
      </c>
      <c r="G81" s="145">
        <v>7.5259428080820241</v>
      </c>
      <c r="H81" s="145">
        <v>8.9428504587107138</v>
      </c>
      <c r="I81" s="145">
        <v>10.28716878547705</v>
      </c>
      <c r="J81" s="145">
        <v>0</v>
      </c>
      <c r="K81" s="145">
        <v>0</v>
      </c>
      <c r="L81" s="145">
        <v>7.0820228427369543</v>
      </c>
      <c r="M81" s="146">
        <v>7.5030719490155215</v>
      </c>
    </row>
    <row r="82" spans="1:13" x14ac:dyDescent="0.2">
      <c r="A82" s="126">
        <v>13</v>
      </c>
      <c r="B82" s="127" t="s">
        <v>31</v>
      </c>
      <c r="C82" s="145">
        <v>3.0244198971278924</v>
      </c>
      <c r="D82" s="145">
        <v>0</v>
      </c>
      <c r="E82" s="145">
        <v>0</v>
      </c>
      <c r="F82" s="145" t="s">
        <v>19</v>
      </c>
      <c r="G82" s="145">
        <v>0.57335982328770718</v>
      </c>
      <c r="H82" s="145">
        <v>6.5606516569129608E-2</v>
      </c>
      <c r="I82" s="145">
        <v>0</v>
      </c>
      <c r="J82" s="145">
        <v>0</v>
      </c>
      <c r="K82" s="145">
        <v>0</v>
      </c>
      <c r="L82" s="145">
        <v>1.7795113080295422</v>
      </c>
      <c r="M82" s="146">
        <v>1.2200624462234289</v>
      </c>
    </row>
    <row r="83" spans="1:13" x14ac:dyDescent="0.2">
      <c r="A83" s="126">
        <v>14</v>
      </c>
      <c r="B83" s="127" t="s">
        <v>32</v>
      </c>
      <c r="C83" s="145">
        <v>0.38931103560950947</v>
      </c>
      <c r="D83" s="145">
        <v>5.0980392156862733</v>
      </c>
      <c r="E83" s="145">
        <v>0</v>
      </c>
      <c r="F83" s="145" t="s">
        <v>19</v>
      </c>
      <c r="G83" s="145">
        <v>0.34711584840413845</v>
      </c>
      <c r="H83" s="145">
        <v>0.34615251002683278</v>
      </c>
      <c r="I83" s="145">
        <v>9.9682996819651939E-2</v>
      </c>
      <c r="J83" s="145">
        <v>0</v>
      </c>
      <c r="K83" s="145">
        <v>0</v>
      </c>
      <c r="L83" s="145">
        <v>0.16286785991476277</v>
      </c>
      <c r="M83" s="146">
        <v>0.19996090888182308</v>
      </c>
    </row>
    <row r="84" spans="1:13" x14ac:dyDescent="0.2">
      <c r="A84" s="126">
        <v>15</v>
      </c>
      <c r="B84" s="127" t="s">
        <v>33</v>
      </c>
      <c r="C84" s="145">
        <v>11.457660447703596</v>
      </c>
      <c r="D84" s="145">
        <v>1.0224089635854339</v>
      </c>
      <c r="E84" s="145">
        <v>0</v>
      </c>
      <c r="F84" s="145" t="s">
        <v>19</v>
      </c>
      <c r="G84" s="145">
        <v>0.2867057454576003</v>
      </c>
      <c r="H84" s="145">
        <v>0.28567243065059594</v>
      </c>
      <c r="I84" s="145">
        <v>0.42024429761788235</v>
      </c>
      <c r="J84" s="145">
        <v>0</v>
      </c>
      <c r="K84" s="145">
        <v>48.900536099833602</v>
      </c>
      <c r="L84" s="145">
        <v>0</v>
      </c>
      <c r="M84" s="146">
        <v>0.73558210055811457</v>
      </c>
    </row>
    <row r="85" spans="1:13" x14ac:dyDescent="0.2">
      <c r="A85" s="126">
        <v>16</v>
      </c>
      <c r="B85" s="127" t="s">
        <v>34</v>
      </c>
      <c r="C85" s="145">
        <v>0.87669135245487129</v>
      </c>
      <c r="D85" s="145">
        <v>0</v>
      </c>
      <c r="E85" s="145">
        <v>0</v>
      </c>
      <c r="F85" s="145" t="s">
        <v>19</v>
      </c>
      <c r="G85" s="145">
        <v>0.33999055053831795</v>
      </c>
      <c r="H85" s="145">
        <v>0</v>
      </c>
      <c r="I85" s="145">
        <v>0.40626667579721271</v>
      </c>
      <c r="J85" s="145">
        <v>83.990980834272818</v>
      </c>
      <c r="K85" s="145">
        <v>0</v>
      </c>
      <c r="L85" s="145">
        <v>1.7265266606521585</v>
      </c>
      <c r="M85" s="146">
        <v>1.1246280338512191</v>
      </c>
    </row>
    <row r="86" spans="1:13" x14ac:dyDescent="0.2">
      <c r="A86" s="126">
        <v>17</v>
      </c>
      <c r="B86" s="127" t="s">
        <v>35</v>
      </c>
      <c r="C86" s="145">
        <v>3.8795484612019178</v>
      </c>
      <c r="D86" s="145">
        <v>0</v>
      </c>
      <c r="E86" s="145">
        <v>0</v>
      </c>
      <c r="F86" s="145" t="s">
        <v>19</v>
      </c>
      <c r="G86" s="145">
        <v>0.23390762782087332</v>
      </c>
      <c r="H86" s="145">
        <v>0.12182271665733412</v>
      </c>
      <c r="I86" s="145">
        <v>3.1352784108289428E-2</v>
      </c>
      <c r="J86" s="145">
        <v>0</v>
      </c>
      <c r="K86" s="145">
        <v>0</v>
      </c>
      <c r="L86" s="145">
        <v>9.4513987789795265E-2</v>
      </c>
      <c r="M86" s="146">
        <v>0.28725952066214427</v>
      </c>
    </row>
    <row r="87" spans="1:13" x14ac:dyDescent="0.2">
      <c r="A87" s="126">
        <v>18</v>
      </c>
      <c r="B87" s="127" t="s">
        <v>36</v>
      </c>
      <c r="C87" s="145">
        <v>3.2672751210261249E-3</v>
      </c>
      <c r="D87" s="145">
        <v>0</v>
      </c>
      <c r="E87" s="145">
        <v>0</v>
      </c>
      <c r="F87" s="145" t="s">
        <v>19</v>
      </c>
      <c r="G87" s="145">
        <v>0</v>
      </c>
      <c r="H87" s="145">
        <v>0</v>
      </c>
      <c r="I87" s="145">
        <v>0</v>
      </c>
      <c r="J87" s="145">
        <v>0</v>
      </c>
      <c r="K87" s="145">
        <v>0</v>
      </c>
      <c r="L87" s="145">
        <v>0</v>
      </c>
      <c r="M87" s="146">
        <v>1.5505810849538869E-4</v>
      </c>
    </row>
    <row r="88" spans="1:13" x14ac:dyDescent="0.2">
      <c r="A88" s="126">
        <v>19</v>
      </c>
      <c r="B88" s="127" t="s">
        <v>37</v>
      </c>
      <c r="C88" s="145">
        <v>0</v>
      </c>
      <c r="D88" s="145">
        <v>0</v>
      </c>
      <c r="E88" s="145">
        <v>0</v>
      </c>
      <c r="F88" s="145" t="s">
        <v>19</v>
      </c>
      <c r="G88" s="145">
        <v>0</v>
      </c>
      <c r="H88" s="145">
        <v>0</v>
      </c>
      <c r="I88" s="145">
        <v>0</v>
      </c>
      <c r="J88" s="145">
        <v>0</v>
      </c>
      <c r="K88" s="145">
        <v>0</v>
      </c>
      <c r="L88" s="145">
        <v>0</v>
      </c>
      <c r="M88" s="146">
        <v>0</v>
      </c>
    </row>
    <row r="89" spans="1:13" x14ac:dyDescent="0.2">
      <c r="A89" s="126">
        <v>20</v>
      </c>
      <c r="B89" s="127" t="s">
        <v>38</v>
      </c>
      <c r="C89" s="145">
        <v>0.26685843693431088</v>
      </c>
      <c r="D89" s="145">
        <v>0</v>
      </c>
      <c r="E89" s="145">
        <v>0</v>
      </c>
      <c r="F89" s="145" t="s">
        <v>19</v>
      </c>
      <c r="G89" s="145">
        <v>0.77095531192534916</v>
      </c>
      <c r="H89" s="145">
        <v>5.7934411587690358</v>
      </c>
      <c r="I89" s="145">
        <v>2.0259193199283834</v>
      </c>
      <c r="J89" s="145">
        <v>0</v>
      </c>
      <c r="K89" s="145">
        <v>0</v>
      </c>
      <c r="L89" s="145">
        <v>4.9860606698868066</v>
      </c>
      <c r="M89" s="146">
        <v>3.4696307212365727</v>
      </c>
    </row>
    <row r="90" spans="1:13" x14ac:dyDescent="0.2">
      <c r="A90" s="126">
        <v>21</v>
      </c>
      <c r="B90" s="127" t="s">
        <v>39</v>
      </c>
      <c r="C90" s="145">
        <v>0.57866408458438912</v>
      </c>
      <c r="D90" s="145">
        <v>0</v>
      </c>
      <c r="E90" s="145">
        <v>0</v>
      </c>
      <c r="F90" s="145" t="s">
        <v>19</v>
      </c>
      <c r="G90" s="145">
        <v>0</v>
      </c>
      <c r="H90" s="145">
        <v>3.5680494734173654E-3</v>
      </c>
      <c r="I90" s="145">
        <v>0</v>
      </c>
      <c r="J90" s="145">
        <v>0</v>
      </c>
      <c r="K90" s="145">
        <v>0</v>
      </c>
      <c r="L90" s="145">
        <v>2.5028767259076237E-2</v>
      </c>
      <c r="M90" s="146">
        <v>4.1277123357955407E-2</v>
      </c>
    </row>
    <row r="91" spans="1:13" x14ac:dyDescent="0.2">
      <c r="A91" s="126">
        <v>22</v>
      </c>
      <c r="B91" s="127" t="s">
        <v>40</v>
      </c>
      <c r="C91" s="145">
        <v>0.28725441692400422</v>
      </c>
      <c r="D91" s="145">
        <v>0</v>
      </c>
      <c r="E91" s="145">
        <v>50</v>
      </c>
      <c r="F91" s="145" t="s">
        <v>19</v>
      </c>
      <c r="G91" s="145">
        <v>0</v>
      </c>
      <c r="H91" s="145">
        <v>0</v>
      </c>
      <c r="I91" s="145">
        <v>0</v>
      </c>
      <c r="J91" s="145">
        <v>0</v>
      </c>
      <c r="K91" s="145">
        <v>0</v>
      </c>
      <c r="L91" s="145">
        <v>5.4789931230321165E-2</v>
      </c>
      <c r="M91" s="146">
        <v>4.3639007058833272E-2</v>
      </c>
    </row>
    <row r="92" spans="1:13" x14ac:dyDescent="0.2">
      <c r="A92" s="126">
        <v>23</v>
      </c>
      <c r="B92" s="127" t="s">
        <v>41</v>
      </c>
      <c r="C92" s="145">
        <v>4.228986997266813</v>
      </c>
      <c r="D92" s="145">
        <v>10.224089635854339</v>
      </c>
      <c r="E92" s="145">
        <v>50</v>
      </c>
      <c r="F92" s="145" t="s">
        <v>19</v>
      </c>
      <c r="G92" s="145">
        <v>0</v>
      </c>
      <c r="H92" s="145">
        <v>0</v>
      </c>
      <c r="I92" s="145">
        <v>0</v>
      </c>
      <c r="J92" s="145">
        <v>0</v>
      </c>
      <c r="K92" s="145">
        <v>0</v>
      </c>
      <c r="L92" s="145">
        <v>0</v>
      </c>
      <c r="M92" s="146">
        <v>0.20074466863795248</v>
      </c>
    </row>
    <row r="93" spans="1:13" x14ac:dyDescent="0.2">
      <c r="A93" s="126">
        <v>24</v>
      </c>
      <c r="B93" s="127" t="s">
        <v>42</v>
      </c>
      <c r="C93" s="145">
        <v>8.6514019486603824E-2</v>
      </c>
      <c r="D93" s="145">
        <v>0</v>
      </c>
      <c r="E93" s="145">
        <v>0</v>
      </c>
      <c r="F93" s="145" t="s">
        <v>19</v>
      </c>
      <c r="G93" s="145">
        <v>0</v>
      </c>
      <c r="H93" s="145">
        <v>0</v>
      </c>
      <c r="I93" s="145">
        <v>0</v>
      </c>
      <c r="J93" s="145">
        <v>0</v>
      </c>
      <c r="K93" s="145">
        <v>0</v>
      </c>
      <c r="L93" s="145">
        <v>3.6368946490244435E-2</v>
      </c>
      <c r="M93" s="146">
        <v>2.400014588468425E-2</v>
      </c>
    </row>
    <row r="94" spans="1:13" x14ac:dyDescent="0.2">
      <c r="A94" s="126">
        <v>25</v>
      </c>
      <c r="B94" s="127" t="s">
        <v>43</v>
      </c>
      <c r="C94" s="145">
        <v>0.2484424874569614</v>
      </c>
      <c r="D94" s="145">
        <v>4.0616246498599429</v>
      </c>
      <c r="E94" s="145">
        <v>0</v>
      </c>
      <c r="F94" s="145" t="s">
        <v>19</v>
      </c>
      <c r="G94" s="145">
        <v>0</v>
      </c>
      <c r="H94" s="145">
        <v>0</v>
      </c>
      <c r="I94" s="145">
        <v>0</v>
      </c>
      <c r="J94" s="145">
        <v>0</v>
      </c>
      <c r="K94" s="145">
        <v>3.5271016305717738E-2</v>
      </c>
      <c r="L94" s="145">
        <v>0</v>
      </c>
      <c r="M94" s="146">
        <v>1.1830645387127022E-2</v>
      </c>
    </row>
    <row r="95" spans="1:13" x14ac:dyDescent="0.2">
      <c r="A95" s="126">
        <v>26</v>
      </c>
      <c r="B95" s="127" t="s">
        <v>44</v>
      </c>
      <c r="C95" s="145">
        <v>8.4968268616631676E-2</v>
      </c>
      <c r="D95" s="145">
        <v>0</v>
      </c>
      <c r="E95" s="145">
        <v>0</v>
      </c>
      <c r="F95" s="145" t="s">
        <v>19</v>
      </c>
      <c r="G95" s="145">
        <v>0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6">
        <v>4.0324180014829104E-3</v>
      </c>
    </row>
    <row r="96" spans="1:13" x14ac:dyDescent="0.2">
      <c r="A96" s="126">
        <v>27</v>
      </c>
      <c r="B96" s="127" t="s">
        <v>45</v>
      </c>
      <c r="C96" s="145">
        <v>0.27036683140664991</v>
      </c>
      <c r="D96" s="145">
        <v>20.357142857142854</v>
      </c>
      <c r="E96" s="145">
        <v>0</v>
      </c>
      <c r="F96" s="145" t="s">
        <v>19</v>
      </c>
      <c r="G96" s="145">
        <v>0</v>
      </c>
      <c r="H96" s="145">
        <v>2.8964282212789766E-2</v>
      </c>
      <c r="I96" s="145">
        <v>0</v>
      </c>
      <c r="J96" s="145">
        <v>0</v>
      </c>
      <c r="K96" s="145">
        <v>0</v>
      </c>
      <c r="L96" s="145">
        <v>1.6328166601537637E-2</v>
      </c>
      <c r="M96" s="146">
        <v>2.2787995434808261E-2</v>
      </c>
    </row>
    <row r="97" spans="1:13" x14ac:dyDescent="0.2">
      <c r="A97" s="126">
        <v>28</v>
      </c>
      <c r="B97" s="127" t="s">
        <v>46</v>
      </c>
      <c r="C97" s="145">
        <v>0.19434186033460496</v>
      </c>
      <c r="D97" s="145">
        <v>0</v>
      </c>
      <c r="E97" s="145">
        <v>0</v>
      </c>
      <c r="F97" s="145" t="s">
        <v>19</v>
      </c>
      <c r="G97" s="145">
        <v>0</v>
      </c>
      <c r="H97" s="145">
        <v>0</v>
      </c>
      <c r="I97" s="145">
        <v>0</v>
      </c>
      <c r="J97" s="145">
        <v>0</v>
      </c>
      <c r="K97" s="145">
        <v>0</v>
      </c>
      <c r="L97" s="145">
        <v>0</v>
      </c>
      <c r="M97" s="146">
        <v>9.2230620773358189E-3</v>
      </c>
    </row>
    <row r="98" spans="1:13" x14ac:dyDescent="0.2">
      <c r="A98" s="126">
        <v>29</v>
      </c>
      <c r="B98" s="127" t="s">
        <v>47</v>
      </c>
      <c r="C98" s="145">
        <v>0.18849226850240761</v>
      </c>
      <c r="D98" s="145">
        <v>0</v>
      </c>
      <c r="E98" s="145">
        <v>0</v>
      </c>
      <c r="F98" s="145" t="s">
        <v>19</v>
      </c>
      <c r="G98" s="145">
        <v>0</v>
      </c>
      <c r="H98" s="145">
        <v>0</v>
      </c>
      <c r="I98" s="145">
        <v>0</v>
      </c>
      <c r="J98" s="145">
        <v>0</v>
      </c>
      <c r="K98" s="145">
        <v>0</v>
      </c>
      <c r="L98" s="145">
        <v>0</v>
      </c>
      <c r="M98" s="146">
        <v>8.9454525674621203E-3</v>
      </c>
    </row>
    <row r="99" spans="1:13" x14ac:dyDescent="0.2">
      <c r="A99" s="126">
        <v>30</v>
      </c>
      <c r="B99" s="127" t="s">
        <v>48</v>
      </c>
      <c r="C99" s="145">
        <v>0.18106512126154806</v>
      </c>
      <c r="D99" s="145">
        <v>1.0224089635854339</v>
      </c>
      <c r="E99" s="145">
        <v>0</v>
      </c>
      <c r="F99" s="145" t="s">
        <v>19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6">
        <v>8.593988481283777E-3</v>
      </c>
    </row>
    <row r="100" spans="1:13" x14ac:dyDescent="0.2">
      <c r="A100" s="126">
        <v>31</v>
      </c>
      <c r="B100" s="127" t="s">
        <v>49</v>
      </c>
      <c r="C100" s="145">
        <v>6.6742396851210042E-2</v>
      </c>
      <c r="D100" s="145">
        <v>0</v>
      </c>
      <c r="E100" s="145">
        <v>0</v>
      </c>
      <c r="F100" s="145" t="s">
        <v>19</v>
      </c>
      <c r="G100" s="145">
        <v>4.5964758465009435E-2</v>
      </c>
      <c r="H100" s="145">
        <v>0.12009403877717956</v>
      </c>
      <c r="I100" s="145">
        <v>0</v>
      </c>
      <c r="J100" s="145">
        <v>0</v>
      </c>
      <c r="K100" s="145">
        <v>0</v>
      </c>
      <c r="L100" s="145">
        <v>3.9047038355495625E-2</v>
      </c>
      <c r="M100" s="146">
        <v>3.6777429467961816E-2</v>
      </c>
    </row>
    <row r="101" spans="1:13" x14ac:dyDescent="0.2">
      <c r="A101" s="126">
        <v>32</v>
      </c>
      <c r="B101" s="127" t="s">
        <v>50</v>
      </c>
      <c r="C101" s="145">
        <v>0.1252915264301763</v>
      </c>
      <c r="D101" s="145">
        <v>0</v>
      </c>
      <c r="E101" s="145">
        <v>0</v>
      </c>
      <c r="F101" s="145" t="s">
        <v>19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6">
        <v>5.9460762804271353E-3</v>
      </c>
    </row>
    <row r="102" spans="1:13" x14ac:dyDescent="0.2">
      <c r="A102" s="126">
        <v>33</v>
      </c>
      <c r="B102" s="127" t="s">
        <v>51</v>
      </c>
      <c r="C102" s="145">
        <v>2.5628310166819048</v>
      </c>
      <c r="D102" s="145">
        <v>0</v>
      </c>
      <c r="E102" s="145">
        <v>0</v>
      </c>
      <c r="F102" s="145" t="s">
        <v>19</v>
      </c>
      <c r="G102" s="145">
        <v>0.15574278510847112</v>
      </c>
      <c r="H102" s="145">
        <v>0.102835855913171</v>
      </c>
      <c r="I102" s="145">
        <v>0</v>
      </c>
      <c r="J102" s="145">
        <v>0</v>
      </c>
      <c r="K102" s="145">
        <v>0</v>
      </c>
      <c r="L102" s="145">
        <v>3.6138799446365519</v>
      </c>
      <c r="M102" s="146">
        <v>2.1294320535873243</v>
      </c>
    </row>
    <row r="103" spans="1:13" x14ac:dyDescent="0.2">
      <c r="A103" s="126">
        <v>34</v>
      </c>
      <c r="B103" s="127" t="s">
        <v>70</v>
      </c>
      <c r="C103" s="145">
        <v>0.12643300638872509</v>
      </c>
      <c r="D103" s="145">
        <v>0</v>
      </c>
      <c r="E103" s="145">
        <v>0</v>
      </c>
      <c r="F103" s="145" t="s">
        <v>19</v>
      </c>
      <c r="G103" s="145">
        <v>6.7660458813639828</v>
      </c>
      <c r="H103" s="145">
        <v>0.23104064788911932</v>
      </c>
      <c r="I103" s="145">
        <v>6.3532766372156377</v>
      </c>
      <c r="J103" s="145">
        <v>0</v>
      </c>
      <c r="K103" s="145">
        <v>0</v>
      </c>
      <c r="L103" s="145">
        <v>12.488716076572997</v>
      </c>
      <c r="M103" s="146">
        <v>9.2675953099586437</v>
      </c>
    </row>
    <row r="104" spans="1:13" x14ac:dyDescent="0.2">
      <c r="A104" s="126">
        <v>35</v>
      </c>
      <c r="B104" s="127" t="s">
        <v>53</v>
      </c>
      <c r="C104" s="145">
        <v>3.8435523252349099E-2</v>
      </c>
      <c r="D104" s="145">
        <v>0</v>
      </c>
      <c r="E104" s="145">
        <v>0</v>
      </c>
      <c r="F104" s="145" t="s">
        <v>19</v>
      </c>
      <c r="G104" s="145">
        <v>0</v>
      </c>
      <c r="H104" s="145">
        <v>0</v>
      </c>
      <c r="I104" s="145">
        <v>0</v>
      </c>
      <c r="J104" s="145">
        <v>0</v>
      </c>
      <c r="K104" s="145">
        <v>0</v>
      </c>
      <c r="L104" s="145">
        <v>0</v>
      </c>
      <c r="M104" s="146">
        <v>1.8240703074518122E-3</v>
      </c>
    </row>
    <row r="105" spans="1:13" x14ac:dyDescent="0.2">
      <c r="A105" s="126">
        <v>36</v>
      </c>
      <c r="B105" s="127" t="s">
        <v>54</v>
      </c>
      <c r="C105" s="145">
        <v>0</v>
      </c>
      <c r="D105" s="145">
        <v>0</v>
      </c>
      <c r="E105" s="145">
        <v>0</v>
      </c>
      <c r="F105" s="145" t="s">
        <v>19</v>
      </c>
      <c r="G105" s="145">
        <v>0</v>
      </c>
      <c r="H105" s="145">
        <v>0</v>
      </c>
      <c r="I105" s="145">
        <v>0</v>
      </c>
      <c r="J105" s="145">
        <v>0</v>
      </c>
      <c r="K105" s="145">
        <v>0</v>
      </c>
      <c r="L105" s="145">
        <v>0</v>
      </c>
      <c r="M105" s="146">
        <v>0</v>
      </c>
    </row>
    <row r="106" spans="1:13" x14ac:dyDescent="0.2">
      <c r="A106" s="126">
        <v>37</v>
      </c>
      <c r="B106" s="127" t="s">
        <v>55</v>
      </c>
      <c r="C106" s="145">
        <v>0</v>
      </c>
      <c r="D106" s="145">
        <v>0</v>
      </c>
      <c r="E106" s="145">
        <v>0</v>
      </c>
      <c r="F106" s="145" t="s">
        <v>19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6">
        <v>0</v>
      </c>
    </row>
    <row r="107" spans="1:13" x14ac:dyDescent="0.2">
      <c r="A107" s="126">
        <v>38</v>
      </c>
      <c r="B107" s="127" t="s">
        <v>56</v>
      </c>
      <c r="C107" s="145">
        <v>8.2839210183199216E-2</v>
      </c>
      <c r="D107" s="145">
        <v>0</v>
      </c>
      <c r="E107" s="145">
        <v>0</v>
      </c>
      <c r="F107" s="145" t="s">
        <v>19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6">
        <v>3.9313772989599746E-3</v>
      </c>
    </row>
    <row r="108" spans="1:13" x14ac:dyDescent="0.2">
      <c r="A108" s="126">
        <v>39</v>
      </c>
      <c r="B108" s="127" t="s">
        <v>71</v>
      </c>
      <c r="C108" s="145">
        <v>5.3610837119809824</v>
      </c>
      <c r="D108" s="145">
        <v>0</v>
      </c>
      <c r="E108" s="145">
        <v>0</v>
      </c>
      <c r="F108" s="145" t="s">
        <v>19</v>
      </c>
      <c r="G108" s="145">
        <v>0</v>
      </c>
      <c r="H108" s="145">
        <v>0</v>
      </c>
      <c r="I108" s="145">
        <v>0</v>
      </c>
      <c r="J108" s="145">
        <v>0</v>
      </c>
      <c r="K108" s="145">
        <v>2.7136366438349255</v>
      </c>
      <c r="L108" s="145">
        <v>1.7804696761202308E-2</v>
      </c>
      <c r="M108" s="146">
        <v>0.26693937061563688</v>
      </c>
    </row>
    <row r="109" spans="1:13" x14ac:dyDescent="0.2">
      <c r="A109" s="126">
        <v>40</v>
      </c>
      <c r="B109" s="127" t="s">
        <v>58</v>
      </c>
      <c r="C109" s="145">
        <v>1.2864790074820791E-3</v>
      </c>
      <c r="D109" s="145">
        <v>0</v>
      </c>
      <c r="E109" s="145">
        <v>0</v>
      </c>
      <c r="F109" s="145" t="s">
        <v>19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6">
        <v>6.1053628522273791E-5</v>
      </c>
    </row>
    <row r="110" spans="1:13" ht="12" thickBot="1" x14ac:dyDescent="0.25">
      <c r="A110" s="126">
        <v>41</v>
      </c>
      <c r="B110" s="127" t="s">
        <v>59</v>
      </c>
      <c r="C110" s="145">
        <v>0</v>
      </c>
      <c r="D110" s="145">
        <v>0</v>
      </c>
      <c r="E110" s="145">
        <v>0</v>
      </c>
      <c r="F110" s="145" t="s">
        <v>19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7">
        <v>0</v>
      </c>
    </row>
    <row r="111" spans="1:13" ht="12.75" thickTop="1" thickBot="1" x14ac:dyDescent="0.25">
      <c r="A111" s="133"/>
      <c r="B111" s="134" t="s">
        <v>4</v>
      </c>
      <c r="C111" s="148">
        <v>100</v>
      </c>
      <c r="D111" s="148">
        <v>100</v>
      </c>
      <c r="E111" s="148">
        <v>100</v>
      </c>
      <c r="F111" s="148"/>
      <c r="G111" s="148">
        <v>99.999999999999943</v>
      </c>
      <c r="H111" s="148">
        <v>100</v>
      </c>
      <c r="I111" s="148">
        <v>100</v>
      </c>
      <c r="J111" s="148">
        <v>100</v>
      </c>
      <c r="K111" s="148">
        <v>100</v>
      </c>
      <c r="L111" s="148">
        <v>100</v>
      </c>
      <c r="M111" s="149">
        <v>99.999999999999943</v>
      </c>
    </row>
    <row r="112" spans="1:13" ht="12.75" thickTop="1" thickBot="1" x14ac:dyDescent="0.25">
      <c r="A112" s="133"/>
      <c r="B112" s="134" t="s">
        <v>72</v>
      </c>
      <c r="C112" s="150">
        <v>684037.59010599996</v>
      </c>
      <c r="D112" s="150">
        <v>14.28</v>
      </c>
      <c r="E112" s="150">
        <v>10.255967999999999</v>
      </c>
      <c r="F112" s="150"/>
      <c r="G112" s="150">
        <v>2534827.0542680002</v>
      </c>
      <c r="H112" s="150">
        <v>500130.48117599986</v>
      </c>
      <c r="I112" s="150">
        <v>2795367.08757</v>
      </c>
      <c r="J112" s="150">
        <v>0.3548</v>
      </c>
      <c r="K112" s="150">
        <v>14734.194090000003</v>
      </c>
      <c r="L112" s="150">
        <v>7884436.4429670013</v>
      </c>
      <c r="M112" s="151">
        <v>14413557.740945004</v>
      </c>
    </row>
    <row r="113" spans="1:2" ht="12" thickTop="1" x14ac:dyDescent="0.2"/>
    <row r="114" spans="1:2" x14ac:dyDescent="0.2">
      <c r="A114" s="1" t="s">
        <v>86</v>
      </c>
      <c r="B114" s="1" t="s">
        <v>89</v>
      </c>
    </row>
    <row r="115" spans="1:2" x14ac:dyDescent="0.2">
      <c r="A115" s="1" t="s">
        <v>88</v>
      </c>
      <c r="B115" s="1" t="s">
        <v>96</v>
      </c>
    </row>
    <row r="116" spans="1:2" x14ac:dyDescent="0.2">
      <c r="A116" s="1"/>
      <c r="B116" s="1"/>
    </row>
    <row r="117" spans="1:2" x14ac:dyDescent="0.2">
      <c r="A117" s="1"/>
      <c r="B117" s="1" t="s">
        <v>64</v>
      </c>
    </row>
    <row r="295" spans="1:13" ht="15" customHeight="1" x14ac:dyDescent="0.2"/>
    <row r="296" spans="1:13" x14ac:dyDescent="0.2">
      <c r="A296" s="119"/>
      <c r="B296" s="152"/>
      <c r="C296" s="152"/>
      <c r="D296" s="152"/>
      <c r="E296" s="152"/>
      <c r="F296" s="152"/>
      <c r="G296" s="152"/>
      <c r="H296" s="152"/>
      <c r="I296" s="152"/>
      <c r="J296" s="152"/>
      <c r="K296" s="152"/>
      <c r="L296" s="120"/>
      <c r="M296" s="121"/>
    </row>
    <row r="297" spans="1:13" x14ac:dyDescent="0.2">
      <c r="A297" s="122"/>
      <c r="B297" s="124"/>
      <c r="C297" s="124"/>
      <c r="D297" s="124"/>
      <c r="E297" s="124"/>
      <c r="F297" s="124"/>
      <c r="G297" s="124"/>
      <c r="H297" s="124"/>
      <c r="I297" s="124"/>
      <c r="J297" s="124"/>
      <c r="K297" s="124"/>
      <c r="L297" s="124"/>
      <c r="M297" s="125"/>
    </row>
    <row r="298" spans="1:13" x14ac:dyDescent="0.2">
      <c r="A298" s="119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53"/>
    </row>
    <row r="299" spans="1:13" x14ac:dyDescent="0.2">
      <c r="A299" s="126"/>
      <c r="B299" s="154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</row>
    <row r="300" spans="1:13" x14ac:dyDescent="0.2">
      <c r="A300" s="126"/>
      <c r="B300" s="154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</row>
    <row r="301" spans="1:13" x14ac:dyDescent="0.2">
      <c r="A301" s="126"/>
      <c r="B301" s="154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</row>
    <row r="302" spans="1:13" x14ac:dyDescent="0.2">
      <c r="A302" s="126"/>
      <c r="B302" s="154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</row>
    <row r="303" spans="1:13" x14ac:dyDescent="0.2">
      <c r="A303" s="126"/>
      <c r="B303" s="154"/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</row>
    <row r="304" spans="1:13" x14ac:dyDescent="0.2">
      <c r="A304" s="126"/>
      <c r="B304" s="154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</row>
    <row r="305" spans="1:13" x14ac:dyDescent="0.2">
      <c r="A305" s="126"/>
      <c r="B305" s="154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</row>
    <row r="306" spans="1:13" x14ac:dyDescent="0.2">
      <c r="A306" s="126"/>
      <c r="B306" s="154"/>
      <c r="C306" s="128"/>
      <c r="D306" s="128"/>
      <c r="E306" s="128"/>
      <c r="F306" s="128"/>
      <c r="G306" s="128"/>
      <c r="H306" s="128"/>
      <c r="I306" s="128"/>
      <c r="J306" s="128"/>
      <c r="K306" s="128"/>
      <c r="L306" s="128"/>
      <c r="M306" s="128"/>
    </row>
    <row r="307" spans="1:13" x14ac:dyDescent="0.2">
      <c r="A307" s="126"/>
      <c r="B307" s="154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</row>
    <row r="308" spans="1:13" x14ac:dyDescent="0.2">
      <c r="A308" s="126"/>
      <c r="B308" s="154"/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</row>
    <row r="309" spans="1:13" x14ac:dyDescent="0.2">
      <c r="A309" s="126"/>
      <c r="B309" s="154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</row>
    <row r="310" spans="1:13" x14ac:dyDescent="0.2">
      <c r="A310" s="126"/>
      <c r="B310" s="154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</row>
    <row r="311" spans="1:13" x14ac:dyDescent="0.2">
      <c r="A311" s="126"/>
      <c r="B311" s="154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</row>
    <row r="312" spans="1:13" x14ac:dyDescent="0.2">
      <c r="A312" s="126"/>
      <c r="B312" s="154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</row>
    <row r="313" spans="1:13" x14ac:dyDescent="0.2">
      <c r="A313" s="126"/>
      <c r="B313" s="154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</row>
    <row r="314" spans="1:13" x14ac:dyDescent="0.2">
      <c r="A314" s="126"/>
      <c r="B314" s="154"/>
      <c r="C314" s="128"/>
      <c r="D314" s="128"/>
      <c r="E314" s="128"/>
      <c r="F314" s="128"/>
      <c r="G314" s="128"/>
      <c r="H314" s="128"/>
      <c r="I314" s="128"/>
      <c r="J314" s="128"/>
      <c r="K314" s="128"/>
      <c r="L314" s="128"/>
      <c r="M314" s="128"/>
    </row>
    <row r="315" spans="1:13" x14ac:dyDescent="0.2">
      <c r="A315" s="126"/>
      <c r="B315" s="154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</row>
    <row r="316" spans="1:13" x14ac:dyDescent="0.2">
      <c r="A316" s="126"/>
      <c r="B316" s="154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</row>
    <row r="317" spans="1:13" x14ac:dyDescent="0.2">
      <c r="A317" s="126"/>
      <c r="B317" s="154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</row>
    <row r="318" spans="1:13" x14ac:dyDescent="0.2">
      <c r="A318" s="126"/>
      <c r="B318" s="154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</row>
    <row r="319" spans="1:13" x14ac:dyDescent="0.2">
      <c r="A319" s="126"/>
      <c r="B319" s="154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</row>
    <row r="320" spans="1:13" x14ac:dyDescent="0.2">
      <c r="A320" s="126"/>
      <c r="B320" s="154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</row>
    <row r="321" spans="1:13" x14ac:dyDescent="0.2">
      <c r="A321" s="126"/>
      <c r="B321" s="154"/>
      <c r="C321" s="128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</row>
    <row r="322" spans="1:13" x14ac:dyDescent="0.2">
      <c r="A322" s="126"/>
      <c r="B322" s="154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</row>
    <row r="323" spans="1:13" x14ac:dyDescent="0.2">
      <c r="A323" s="126"/>
      <c r="B323" s="154"/>
      <c r="C323" s="128"/>
      <c r="D323" s="128"/>
      <c r="E323" s="128"/>
      <c r="F323" s="128"/>
      <c r="G323" s="128"/>
      <c r="H323" s="128"/>
      <c r="I323" s="128"/>
      <c r="J323" s="128"/>
      <c r="K323" s="128"/>
      <c r="L323" s="128"/>
      <c r="M323" s="128"/>
    </row>
    <row r="324" spans="1:13" x14ac:dyDescent="0.2">
      <c r="A324" s="126"/>
      <c r="B324" s="154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</row>
    <row r="325" spans="1:13" x14ac:dyDescent="0.2">
      <c r="A325" s="126"/>
      <c r="B325" s="154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</row>
    <row r="326" spans="1:13" x14ac:dyDescent="0.2">
      <c r="A326" s="126"/>
      <c r="B326" s="154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</row>
    <row r="327" spans="1:13" x14ac:dyDescent="0.2">
      <c r="A327" s="126"/>
      <c r="B327" s="154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</row>
    <row r="328" spans="1:13" x14ac:dyDescent="0.2">
      <c r="A328" s="126"/>
      <c r="B328" s="154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</row>
    <row r="329" spans="1:13" x14ac:dyDescent="0.2">
      <c r="A329" s="126"/>
      <c r="B329" s="154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</row>
    <row r="330" spans="1:13" x14ac:dyDescent="0.2">
      <c r="A330" s="126"/>
      <c r="B330" s="154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</row>
    <row r="331" spans="1:13" x14ac:dyDescent="0.2">
      <c r="A331" s="126"/>
      <c r="B331" s="154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</row>
    <row r="332" spans="1:13" x14ac:dyDescent="0.2">
      <c r="A332" s="126"/>
      <c r="B332" s="154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</row>
    <row r="333" spans="1:13" x14ac:dyDescent="0.2">
      <c r="A333" s="126"/>
      <c r="B333" s="154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</row>
    <row r="334" spans="1:13" x14ac:dyDescent="0.2">
      <c r="A334" s="126"/>
      <c r="B334" s="154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</row>
    <row r="335" spans="1:13" x14ac:dyDescent="0.2">
      <c r="A335" s="126"/>
      <c r="B335" s="152"/>
      <c r="C335" s="155"/>
      <c r="D335" s="155"/>
      <c r="E335" s="155"/>
      <c r="F335" s="155"/>
      <c r="G335" s="155"/>
      <c r="H335" s="155"/>
      <c r="I335" s="155"/>
      <c r="J335" s="155"/>
      <c r="K335" s="155"/>
      <c r="L335" s="155"/>
      <c r="M335" s="155"/>
    </row>
    <row r="336" spans="1:13" x14ac:dyDescent="0.2">
      <c r="A336" s="156"/>
      <c r="B336" s="10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57"/>
    </row>
  </sheetData>
  <mergeCells count="8">
    <mergeCell ref="A65:M65"/>
    <mergeCell ref="C67:K67"/>
    <mergeCell ref="A1:M1"/>
    <mergeCell ref="A2:M2"/>
    <mergeCell ref="A3:M3"/>
    <mergeCell ref="B6:K6"/>
    <mergeCell ref="A63:M63"/>
    <mergeCell ref="A64:M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workbookViewId="0">
      <selection activeCell="B1" sqref="B1"/>
    </sheetView>
  </sheetViews>
  <sheetFormatPr baseColWidth="10" defaultRowHeight="15" x14ac:dyDescent="0.25"/>
  <cols>
    <col min="1" max="1" width="3" customWidth="1"/>
    <col min="2" max="2" width="52.28515625" customWidth="1"/>
    <col min="3" max="3" width="13.7109375" customWidth="1"/>
    <col min="8" max="8" width="17.140625" customWidth="1"/>
    <col min="9" max="9" width="15.7109375" customWidth="1"/>
    <col min="10" max="10" width="18.42578125" customWidth="1"/>
    <col min="11" max="11" width="17.5703125" customWidth="1"/>
    <col min="12" max="12" width="14.28515625" customWidth="1"/>
    <col min="13" max="13" width="15.28515625" customWidth="1"/>
    <col min="257" max="257" width="2" customWidth="1"/>
    <col min="258" max="258" width="52.28515625" customWidth="1"/>
    <col min="259" max="259" width="13.7109375" customWidth="1"/>
    <col min="264" max="264" width="17.140625" customWidth="1"/>
    <col min="265" max="265" width="15.7109375" customWidth="1"/>
    <col min="266" max="266" width="18.42578125" customWidth="1"/>
    <col min="267" max="267" width="17.5703125" customWidth="1"/>
    <col min="268" max="268" width="14.28515625" customWidth="1"/>
    <col min="269" max="269" width="15.28515625" customWidth="1"/>
    <col min="513" max="513" width="2" customWidth="1"/>
    <col min="514" max="514" width="52.28515625" customWidth="1"/>
    <col min="515" max="515" width="13.7109375" customWidth="1"/>
    <col min="520" max="520" width="17.140625" customWidth="1"/>
    <col min="521" max="521" width="15.7109375" customWidth="1"/>
    <col min="522" max="522" width="18.42578125" customWidth="1"/>
    <col min="523" max="523" width="17.5703125" customWidth="1"/>
    <col min="524" max="524" width="14.28515625" customWidth="1"/>
    <col min="525" max="525" width="15.28515625" customWidth="1"/>
    <col min="769" max="769" width="2" customWidth="1"/>
    <col min="770" max="770" width="52.28515625" customWidth="1"/>
    <col min="771" max="771" width="13.7109375" customWidth="1"/>
    <col min="776" max="776" width="17.140625" customWidth="1"/>
    <col min="777" max="777" width="15.7109375" customWidth="1"/>
    <col min="778" max="778" width="18.42578125" customWidth="1"/>
    <col min="779" max="779" width="17.5703125" customWidth="1"/>
    <col min="780" max="780" width="14.28515625" customWidth="1"/>
    <col min="781" max="781" width="15.28515625" customWidth="1"/>
    <col min="1025" max="1025" width="2" customWidth="1"/>
    <col min="1026" max="1026" width="52.28515625" customWidth="1"/>
    <col min="1027" max="1027" width="13.7109375" customWidth="1"/>
    <col min="1032" max="1032" width="17.140625" customWidth="1"/>
    <col min="1033" max="1033" width="15.7109375" customWidth="1"/>
    <col min="1034" max="1034" width="18.42578125" customWidth="1"/>
    <col min="1035" max="1035" width="17.5703125" customWidth="1"/>
    <col min="1036" max="1036" width="14.28515625" customWidth="1"/>
    <col min="1037" max="1037" width="15.28515625" customWidth="1"/>
    <col min="1281" max="1281" width="2" customWidth="1"/>
    <col min="1282" max="1282" width="52.28515625" customWidth="1"/>
    <col min="1283" max="1283" width="13.7109375" customWidth="1"/>
    <col min="1288" max="1288" width="17.140625" customWidth="1"/>
    <col min="1289" max="1289" width="15.7109375" customWidth="1"/>
    <col min="1290" max="1290" width="18.42578125" customWidth="1"/>
    <col min="1291" max="1291" width="17.5703125" customWidth="1"/>
    <col min="1292" max="1292" width="14.28515625" customWidth="1"/>
    <col min="1293" max="1293" width="15.28515625" customWidth="1"/>
    <col min="1537" max="1537" width="2" customWidth="1"/>
    <col min="1538" max="1538" width="52.28515625" customWidth="1"/>
    <col min="1539" max="1539" width="13.7109375" customWidth="1"/>
    <col min="1544" max="1544" width="17.140625" customWidth="1"/>
    <col min="1545" max="1545" width="15.7109375" customWidth="1"/>
    <col min="1546" max="1546" width="18.42578125" customWidth="1"/>
    <col min="1547" max="1547" width="17.5703125" customWidth="1"/>
    <col min="1548" max="1548" width="14.28515625" customWidth="1"/>
    <col min="1549" max="1549" width="15.28515625" customWidth="1"/>
    <col min="1793" max="1793" width="2" customWidth="1"/>
    <col min="1794" max="1794" width="52.28515625" customWidth="1"/>
    <col min="1795" max="1795" width="13.7109375" customWidth="1"/>
    <col min="1800" max="1800" width="17.140625" customWidth="1"/>
    <col min="1801" max="1801" width="15.7109375" customWidth="1"/>
    <col min="1802" max="1802" width="18.42578125" customWidth="1"/>
    <col min="1803" max="1803" width="17.5703125" customWidth="1"/>
    <col min="1804" max="1804" width="14.28515625" customWidth="1"/>
    <col min="1805" max="1805" width="15.28515625" customWidth="1"/>
    <col min="2049" max="2049" width="2" customWidth="1"/>
    <col min="2050" max="2050" width="52.28515625" customWidth="1"/>
    <col min="2051" max="2051" width="13.7109375" customWidth="1"/>
    <col min="2056" max="2056" width="17.140625" customWidth="1"/>
    <col min="2057" max="2057" width="15.7109375" customWidth="1"/>
    <col min="2058" max="2058" width="18.42578125" customWidth="1"/>
    <col min="2059" max="2059" width="17.5703125" customWidth="1"/>
    <col min="2060" max="2060" width="14.28515625" customWidth="1"/>
    <col min="2061" max="2061" width="15.28515625" customWidth="1"/>
    <col min="2305" max="2305" width="2" customWidth="1"/>
    <col min="2306" max="2306" width="52.28515625" customWidth="1"/>
    <col min="2307" max="2307" width="13.7109375" customWidth="1"/>
    <col min="2312" max="2312" width="17.140625" customWidth="1"/>
    <col min="2313" max="2313" width="15.7109375" customWidth="1"/>
    <col min="2314" max="2314" width="18.42578125" customWidth="1"/>
    <col min="2315" max="2315" width="17.5703125" customWidth="1"/>
    <col min="2316" max="2316" width="14.28515625" customWidth="1"/>
    <col min="2317" max="2317" width="15.28515625" customWidth="1"/>
    <col min="2561" max="2561" width="2" customWidth="1"/>
    <col min="2562" max="2562" width="52.28515625" customWidth="1"/>
    <col min="2563" max="2563" width="13.7109375" customWidth="1"/>
    <col min="2568" max="2568" width="17.140625" customWidth="1"/>
    <col min="2569" max="2569" width="15.7109375" customWidth="1"/>
    <col min="2570" max="2570" width="18.42578125" customWidth="1"/>
    <col min="2571" max="2571" width="17.5703125" customWidth="1"/>
    <col min="2572" max="2572" width="14.28515625" customWidth="1"/>
    <col min="2573" max="2573" width="15.28515625" customWidth="1"/>
    <col min="2817" max="2817" width="2" customWidth="1"/>
    <col min="2818" max="2818" width="52.28515625" customWidth="1"/>
    <col min="2819" max="2819" width="13.7109375" customWidth="1"/>
    <col min="2824" max="2824" width="17.140625" customWidth="1"/>
    <col min="2825" max="2825" width="15.7109375" customWidth="1"/>
    <col min="2826" max="2826" width="18.42578125" customWidth="1"/>
    <col min="2827" max="2827" width="17.5703125" customWidth="1"/>
    <col min="2828" max="2828" width="14.28515625" customWidth="1"/>
    <col min="2829" max="2829" width="15.28515625" customWidth="1"/>
    <col min="3073" max="3073" width="2" customWidth="1"/>
    <col min="3074" max="3074" width="52.28515625" customWidth="1"/>
    <col min="3075" max="3075" width="13.7109375" customWidth="1"/>
    <col min="3080" max="3080" width="17.140625" customWidth="1"/>
    <col min="3081" max="3081" width="15.7109375" customWidth="1"/>
    <col min="3082" max="3082" width="18.42578125" customWidth="1"/>
    <col min="3083" max="3083" width="17.5703125" customWidth="1"/>
    <col min="3084" max="3084" width="14.28515625" customWidth="1"/>
    <col min="3085" max="3085" width="15.28515625" customWidth="1"/>
    <col min="3329" max="3329" width="2" customWidth="1"/>
    <col min="3330" max="3330" width="52.28515625" customWidth="1"/>
    <col min="3331" max="3331" width="13.7109375" customWidth="1"/>
    <col min="3336" max="3336" width="17.140625" customWidth="1"/>
    <col min="3337" max="3337" width="15.7109375" customWidth="1"/>
    <col min="3338" max="3338" width="18.42578125" customWidth="1"/>
    <col min="3339" max="3339" width="17.5703125" customWidth="1"/>
    <col min="3340" max="3340" width="14.28515625" customWidth="1"/>
    <col min="3341" max="3341" width="15.28515625" customWidth="1"/>
    <col min="3585" max="3585" width="2" customWidth="1"/>
    <col min="3586" max="3586" width="52.28515625" customWidth="1"/>
    <col min="3587" max="3587" width="13.7109375" customWidth="1"/>
    <col min="3592" max="3592" width="17.140625" customWidth="1"/>
    <col min="3593" max="3593" width="15.7109375" customWidth="1"/>
    <col min="3594" max="3594" width="18.42578125" customWidth="1"/>
    <col min="3595" max="3595" width="17.5703125" customWidth="1"/>
    <col min="3596" max="3596" width="14.28515625" customWidth="1"/>
    <col min="3597" max="3597" width="15.28515625" customWidth="1"/>
    <col min="3841" max="3841" width="2" customWidth="1"/>
    <col min="3842" max="3842" width="52.28515625" customWidth="1"/>
    <col min="3843" max="3843" width="13.7109375" customWidth="1"/>
    <col min="3848" max="3848" width="17.140625" customWidth="1"/>
    <col min="3849" max="3849" width="15.7109375" customWidth="1"/>
    <col min="3850" max="3850" width="18.42578125" customWidth="1"/>
    <col min="3851" max="3851" width="17.5703125" customWidth="1"/>
    <col min="3852" max="3852" width="14.28515625" customWidth="1"/>
    <col min="3853" max="3853" width="15.28515625" customWidth="1"/>
    <col min="4097" max="4097" width="2" customWidth="1"/>
    <col min="4098" max="4098" width="52.28515625" customWidth="1"/>
    <col min="4099" max="4099" width="13.7109375" customWidth="1"/>
    <col min="4104" max="4104" width="17.140625" customWidth="1"/>
    <col min="4105" max="4105" width="15.7109375" customWidth="1"/>
    <col min="4106" max="4106" width="18.42578125" customWidth="1"/>
    <col min="4107" max="4107" width="17.5703125" customWidth="1"/>
    <col min="4108" max="4108" width="14.28515625" customWidth="1"/>
    <col min="4109" max="4109" width="15.28515625" customWidth="1"/>
    <col min="4353" max="4353" width="2" customWidth="1"/>
    <col min="4354" max="4354" width="52.28515625" customWidth="1"/>
    <col min="4355" max="4355" width="13.7109375" customWidth="1"/>
    <col min="4360" max="4360" width="17.140625" customWidth="1"/>
    <col min="4361" max="4361" width="15.7109375" customWidth="1"/>
    <col min="4362" max="4362" width="18.42578125" customWidth="1"/>
    <col min="4363" max="4363" width="17.5703125" customWidth="1"/>
    <col min="4364" max="4364" width="14.28515625" customWidth="1"/>
    <col min="4365" max="4365" width="15.28515625" customWidth="1"/>
    <col min="4609" max="4609" width="2" customWidth="1"/>
    <col min="4610" max="4610" width="52.28515625" customWidth="1"/>
    <col min="4611" max="4611" width="13.7109375" customWidth="1"/>
    <col min="4616" max="4616" width="17.140625" customWidth="1"/>
    <col min="4617" max="4617" width="15.7109375" customWidth="1"/>
    <col min="4618" max="4618" width="18.42578125" customWidth="1"/>
    <col min="4619" max="4619" width="17.5703125" customWidth="1"/>
    <col min="4620" max="4620" width="14.28515625" customWidth="1"/>
    <col min="4621" max="4621" width="15.28515625" customWidth="1"/>
    <col min="4865" max="4865" width="2" customWidth="1"/>
    <col min="4866" max="4866" width="52.28515625" customWidth="1"/>
    <col min="4867" max="4867" width="13.7109375" customWidth="1"/>
    <col min="4872" max="4872" width="17.140625" customWidth="1"/>
    <col min="4873" max="4873" width="15.7109375" customWidth="1"/>
    <col min="4874" max="4874" width="18.42578125" customWidth="1"/>
    <col min="4875" max="4875" width="17.5703125" customWidth="1"/>
    <col min="4876" max="4876" width="14.28515625" customWidth="1"/>
    <col min="4877" max="4877" width="15.28515625" customWidth="1"/>
    <col min="5121" max="5121" width="2" customWidth="1"/>
    <col min="5122" max="5122" width="52.28515625" customWidth="1"/>
    <col min="5123" max="5123" width="13.7109375" customWidth="1"/>
    <col min="5128" max="5128" width="17.140625" customWidth="1"/>
    <col min="5129" max="5129" width="15.7109375" customWidth="1"/>
    <col min="5130" max="5130" width="18.42578125" customWidth="1"/>
    <col min="5131" max="5131" width="17.5703125" customWidth="1"/>
    <col min="5132" max="5132" width="14.28515625" customWidth="1"/>
    <col min="5133" max="5133" width="15.28515625" customWidth="1"/>
    <col min="5377" max="5377" width="2" customWidth="1"/>
    <col min="5378" max="5378" width="52.28515625" customWidth="1"/>
    <col min="5379" max="5379" width="13.7109375" customWidth="1"/>
    <col min="5384" max="5384" width="17.140625" customWidth="1"/>
    <col min="5385" max="5385" width="15.7109375" customWidth="1"/>
    <col min="5386" max="5386" width="18.42578125" customWidth="1"/>
    <col min="5387" max="5387" width="17.5703125" customWidth="1"/>
    <col min="5388" max="5388" width="14.28515625" customWidth="1"/>
    <col min="5389" max="5389" width="15.28515625" customWidth="1"/>
    <col min="5633" max="5633" width="2" customWidth="1"/>
    <col min="5634" max="5634" width="52.28515625" customWidth="1"/>
    <col min="5635" max="5635" width="13.7109375" customWidth="1"/>
    <col min="5640" max="5640" width="17.140625" customWidth="1"/>
    <col min="5641" max="5641" width="15.7109375" customWidth="1"/>
    <col min="5642" max="5642" width="18.42578125" customWidth="1"/>
    <col min="5643" max="5643" width="17.5703125" customWidth="1"/>
    <col min="5644" max="5644" width="14.28515625" customWidth="1"/>
    <col min="5645" max="5645" width="15.28515625" customWidth="1"/>
    <col min="5889" max="5889" width="2" customWidth="1"/>
    <col min="5890" max="5890" width="52.28515625" customWidth="1"/>
    <col min="5891" max="5891" width="13.7109375" customWidth="1"/>
    <col min="5896" max="5896" width="17.140625" customWidth="1"/>
    <col min="5897" max="5897" width="15.7109375" customWidth="1"/>
    <col min="5898" max="5898" width="18.42578125" customWidth="1"/>
    <col min="5899" max="5899" width="17.5703125" customWidth="1"/>
    <col min="5900" max="5900" width="14.28515625" customWidth="1"/>
    <col min="5901" max="5901" width="15.28515625" customWidth="1"/>
    <col min="6145" max="6145" width="2" customWidth="1"/>
    <col min="6146" max="6146" width="52.28515625" customWidth="1"/>
    <col min="6147" max="6147" width="13.7109375" customWidth="1"/>
    <col min="6152" max="6152" width="17.140625" customWidth="1"/>
    <col min="6153" max="6153" width="15.7109375" customWidth="1"/>
    <col min="6154" max="6154" width="18.42578125" customWidth="1"/>
    <col min="6155" max="6155" width="17.5703125" customWidth="1"/>
    <col min="6156" max="6156" width="14.28515625" customWidth="1"/>
    <col min="6157" max="6157" width="15.28515625" customWidth="1"/>
    <col min="6401" max="6401" width="2" customWidth="1"/>
    <col min="6402" max="6402" width="52.28515625" customWidth="1"/>
    <col min="6403" max="6403" width="13.7109375" customWidth="1"/>
    <col min="6408" max="6408" width="17.140625" customWidth="1"/>
    <col min="6409" max="6409" width="15.7109375" customWidth="1"/>
    <col min="6410" max="6410" width="18.42578125" customWidth="1"/>
    <col min="6411" max="6411" width="17.5703125" customWidth="1"/>
    <col min="6412" max="6412" width="14.28515625" customWidth="1"/>
    <col min="6413" max="6413" width="15.28515625" customWidth="1"/>
    <col min="6657" max="6657" width="2" customWidth="1"/>
    <col min="6658" max="6658" width="52.28515625" customWidth="1"/>
    <col min="6659" max="6659" width="13.7109375" customWidth="1"/>
    <col min="6664" max="6664" width="17.140625" customWidth="1"/>
    <col min="6665" max="6665" width="15.7109375" customWidth="1"/>
    <col min="6666" max="6666" width="18.42578125" customWidth="1"/>
    <col min="6667" max="6667" width="17.5703125" customWidth="1"/>
    <col min="6668" max="6668" width="14.28515625" customWidth="1"/>
    <col min="6669" max="6669" width="15.28515625" customWidth="1"/>
    <col min="6913" max="6913" width="2" customWidth="1"/>
    <col min="6914" max="6914" width="52.28515625" customWidth="1"/>
    <col min="6915" max="6915" width="13.7109375" customWidth="1"/>
    <col min="6920" max="6920" width="17.140625" customWidth="1"/>
    <col min="6921" max="6921" width="15.7109375" customWidth="1"/>
    <col min="6922" max="6922" width="18.42578125" customWidth="1"/>
    <col min="6923" max="6923" width="17.5703125" customWidth="1"/>
    <col min="6924" max="6924" width="14.28515625" customWidth="1"/>
    <col min="6925" max="6925" width="15.28515625" customWidth="1"/>
    <col min="7169" max="7169" width="2" customWidth="1"/>
    <col min="7170" max="7170" width="52.28515625" customWidth="1"/>
    <col min="7171" max="7171" width="13.7109375" customWidth="1"/>
    <col min="7176" max="7176" width="17.140625" customWidth="1"/>
    <col min="7177" max="7177" width="15.7109375" customWidth="1"/>
    <col min="7178" max="7178" width="18.42578125" customWidth="1"/>
    <col min="7179" max="7179" width="17.5703125" customWidth="1"/>
    <col min="7180" max="7180" width="14.28515625" customWidth="1"/>
    <col min="7181" max="7181" width="15.28515625" customWidth="1"/>
    <col min="7425" max="7425" width="2" customWidth="1"/>
    <col min="7426" max="7426" width="52.28515625" customWidth="1"/>
    <col min="7427" max="7427" width="13.7109375" customWidth="1"/>
    <col min="7432" max="7432" width="17.140625" customWidth="1"/>
    <col min="7433" max="7433" width="15.7109375" customWidth="1"/>
    <col min="7434" max="7434" width="18.42578125" customWidth="1"/>
    <col min="7435" max="7435" width="17.5703125" customWidth="1"/>
    <col min="7436" max="7436" width="14.28515625" customWidth="1"/>
    <col min="7437" max="7437" width="15.28515625" customWidth="1"/>
    <col min="7681" max="7681" width="2" customWidth="1"/>
    <col min="7682" max="7682" width="52.28515625" customWidth="1"/>
    <col min="7683" max="7683" width="13.7109375" customWidth="1"/>
    <col min="7688" max="7688" width="17.140625" customWidth="1"/>
    <col min="7689" max="7689" width="15.7109375" customWidth="1"/>
    <col min="7690" max="7690" width="18.42578125" customWidth="1"/>
    <col min="7691" max="7691" width="17.5703125" customWidth="1"/>
    <col min="7692" max="7692" width="14.28515625" customWidth="1"/>
    <col min="7693" max="7693" width="15.28515625" customWidth="1"/>
    <col min="7937" max="7937" width="2" customWidth="1"/>
    <col min="7938" max="7938" width="52.28515625" customWidth="1"/>
    <col min="7939" max="7939" width="13.7109375" customWidth="1"/>
    <col min="7944" max="7944" width="17.140625" customWidth="1"/>
    <col min="7945" max="7945" width="15.7109375" customWidth="1"/>
    <col min="7946" max="7946" width="18.42578125" customWidth="1"/>
    <col min="7947" max="7947" width="17.5703125" customWidth="1"/>
    <col min="7948" max="7948" width="14.28515625" customWidth="1"/>
    <col min="7949" max="7949" width="15.28515625" customWidth="1"/>
    <col min="8193" max="8193" width="2" customWidth="1"/>
    <col min="8194" max="8194" width="52.28515625" customWidth="1"/>
    <col min="8195" max="8195" width="13.7109375" customWidth="1"/>
    <col min="8200" max="8200" width="17.140625" customWidth="1"/>
    <col min="8201" max="8201" width="15.7109375" customWidth="1"/>
    <col min="8202" max="8202" width="18.42578125" customWidth="1"/>
    <col min="8203" max="8203" width="17.5703125" customWidth="1"/>
    <col min="8204" max="8204" width="14.28515625" customWidth="1"/>
    <col min="8205" max="8205" width="15.28515625" customWidth="1"/>
    <col min="8449" max="8449" width="2" customWidth="1"/>
    <col min="8450" max="8450" width="52.28515625" customWidth="1"/>
    <col min="8451" max="8451" width="13.7109375" customWidth="1"/>
    <col min="8456" max="8456" width="17.140625" customWidth="1"/>
    <col min="8457" max="8457" width="15.7109375" customWidth="1"/>
    <col min="8458" max="8458" width="18.42578125" customWidth="1"/>
    <col min="8459" max="8459" width="17.5703125" customWidth="1"/>
    <col min="8460" max="8460" width="14.28515625" customWidth="1"/>
    <col min="8461" max="8461" width="15.28515625" customWidth="1"/>
    <col min="8705" max="8705" width="2" customWidth="1"/>
    <col min="8706" max="8706" width="52.28515625" customWidth="1"/>
    <col min="8707" max="8707" width="13.7109375" customWidth="1"/>
    <col min="8712" max="8712" width="17.140625" customWidth="1"/>
    <col min="8713" max="8713" width="15.7109375" customWidth="1"/>
    <col min="8714" max="8714" width="18.42578125" customWidth="1"/>
    <col min="8715" max="8715" width="17.5703125" customWidth="1"/>
    <col min="8716" max="8716" width="14.28515625" customWidth="1"/>
    <col min="8717" max="8717" width="15.28515625" customWidth="1"/>
    <col min="8961" max="8961" width="2" customWidth="1"/>
    <col min="8962" max="8962" width="52.28515625" customWidth="1"/>
    <col min="8963" max="8963" width="13.7109375" customWidth="1"/>
    <col min="8968" max="8968" width="17.140625" customWidth="1"/>
    <col min="8969" max="8969" width="15.7109375" customWidth="1"/>
    <col min="8970" max="8970" width="18.42578125" customWidth="1"/>
    <col min="8971" max="8971" width="17.5703125" customWidth="1"/>
    <col min="8972" max="8972" width="14.28515625" customWidth="1"/>
    <col min="8973" max="8973" width="15.28515625" customWidth="1"/>
    <col min="9217" max="9217" width="2" customWidth="1"/>
    <col min="9218" max="9218" width="52.28515625" customWidth="1"/>
    <col min="9219" max="9219" width="13.7109375" customWidth="1"/>
    <col min="9224" max="9224" width="17.140625" customWidth="1"/>
    <col min="9225" max="9225" width="15.7109375" customWidth="1"/>
    <col min="9226" max="9226" width="18.42578125" customWidth="1"/>
    <col min="9227" max="9227" width="17.5703125" customWidth="1"/>
    <col min="9228" max="9228" width="14.28515625" customWidth="1"/>
    <col min="9229" max="9229" width="15.28515625" customWidth="1"/>
    <col min="9473" max="9473" width="2" customWidth="1"/>
    <col min="9474" max="9474" width="52.28515625" customWidth="1"/>
    <col min="9475" max="9475" width="13.7109375" customWidth="1"/>
    <col min="9480" max="9480" width="17.140625" customWidth="1"/>
    <col min="9481" max="9481" width="15.7109375" customWidth="1"/>
    <col min="9482" max="9482" width="18.42578125" customWidth="1"/>
    <col min="9483" max="9483" width="17.5703125" customWidth="1"/>
    <col min="9484" max="9484" width="14.28515625" customWidth="1"/>
    <col min="9485" max="9485" width="15.28515625" customWidth="1"/>
    <col min="9729" max="9729" width="2" customWidth="1"/>
    <col min="9730" max="9730" width="52.28515625" customWidth="1"/>
    <col min="9731" max="9731" width="13.7109375" customWidth="1"/>
    <col min="9736" max="9736" width="17.140625" customWidth="1"/>
    <col min="9737" max="9737" width="15.7109375" customWidth="1"/>
    <col min="9738" max="9738" width="18.42578125" customWidth="1"/>
    <col min="9739" max="9739" width="17.5703125" customWidth="1"/>
    <col min="9740" max="9740" width="14.28515625" customWidth="1"/>
    <col min="9741" max="9741" width="15.28515625" customWidth="1"/>
    <col min="9985" max="9985" width="2" customWidth="1"/>
    <col min="9986" max="9986" width="52.28515625" customWidth="1"/>
    <col min="9987" max="9987" width="13.7109375" customWidth="1"/>
    <col min="9992" max="9992" width="17.140625" customWidth="1"/>
    <col min="9993" max="9993" width="15.7109375" customWidth="1"/>
    <col min="9994" max="9994" width="18.42578125" customWidth="1"/>
    <col min="9995" max="9995" width="17.5703125" customWidth="1"/>
    <col min="9996" max="9996" width="14.28515625" customWidth="1"/>
    <col min="9997" max="9997" width="15.28515625" customWidth="1"/>
    <col min="10241" max="10241" width="2" customWidth="1"/>
    <col min="10242" max="10242" width="52.28515625" customWidth="1"/>
    <col min="10243" max="10243" width="13.7109375" customWidth="1"/>
    <col min="10248" max="10248" width="17.140625" customWidth="1"/>
    <col min="10249" max="10249" width="15.7109375" customWidth="1"/>
    <col min="10250" max="10250" width="18.42578125" customWidth="1"/>
    <col min="10251" max="10251" width="17.5703125" customWidth="1"/>
    <col min="10252" max="10252" width="14.28515625" customWidth="1"/>
    <col min="10253" max="10253" width="15.28515625" customWidth="1"/>
    <col min="10497" max="10497" width="2" customWidth="1"/>
    <col min="10498" max="10498" width="52.28515625" customWidth="1"/>
    <col min="10499" max="10499" width="13.7109375" customWidth="1"/>
    <col min="10504" max="10504" width="17.140625" customWidth="1"/>
    <col min="10505" max="10505" width="15.7109375" customWidth="1"/>
    <col min="10506" max="10506" width="18.42578125" customWidth="1"/>
    <col min="10507" max="10507" width="17.5703125" customWidth="1"/>
    <col min="10508" max="10508" width="14.28515625" customWidth="1"/>
    <col min="10509" max="10509" width="15.28515625" customWidth="1"/>
    <col min="10753" max="10753" width="2" customWidth="1"/>
    <col min="10754" max="10754" width="52.28515625" customWidth="1"/>
    <col min="10755" max="10755" width="13.7109375" customWidth="1"/>
    <col min="10760" max="10760" width="17.140625" customWidth="1"/>
    <col min="10761" max="10761" width="15.7109375" customWidth="1"/>
    <col min="10762" max="10762" width="18.42578125" customWidth="1"/>
    <col min="10763" max="10763" width="17.5703125" customWidth="1"/>
    <col min="10764" max="10764" width="14.28515625" customWidth="1"/>
    <col min="10765" max="10765" width="15.28515625" customWidth="1"/>
    <col min="11009" max="11009" width="2" customWidth="1"/>
    <col min="11010" max="11010" width="52.28515625" customWidth="1"/>
    <col min="11011" max="11011" width="13.7109375" customWidth="1"/>
    <col min="11016" max="11016" width="17.140625" customWidth="1"/>
    <col min="11017" max="11017" width="15.7109375" customWidth="1"/>
    <col min="11018" max="11018" width="18.42578125" customWidth="1"/>
    <col min="11019" max="11019" width="17.5703125" customWidth="1"/>
    <col min="11020" max="11020" width="14.28515625" customWidth="1"/>
    <col min="11021" max="11021" width="15.28515625" customWidth="1"/>
    <col min="11265" max="11265" width="2" customWidth="1"/>
    <col min="11266" max="11266" width="52.28515625" customWidth="1"/>
    <col min="11267" max="11267" width="13.7109375" customWidth="1"/>
    <col min="11272" max="11272" width="17.140625" customWidth="1"/>
    <col min="11273" max="11273" width="15.7109375" customWidth="1"/>
    <col min="11274" max="11274" width="18.42578125" customWidth="1"/>
    <col min="11275" max="11275" width="17.5703125" customWidth="1"/>
    <col min="11276" max="11276" width="14.28515625" customWidth="1"/>
    <col min="11277" max="11277" width="15.28515625" customWidth="1"/>
    <col min="11521" max="11521" width="2" customWidth="1"/>
    <col min="11522" max="11522" width="52.28515625" customWidth="1"/>
    <col min="11523" max="11523" width="13.7109375" customWidth="1"/>
    <col min="11528" max="11528" width="17.140625" customWidth="1"/>
    <col min="11529" max="11529" width="15.7109375" customWidth="1"/>
    <col min="11530" max="11530" width="18.42578125" customWidth="1"/>
    <col min="11531" max="11531" width="17.5703125" customWidth="1"/>
    <col min="11532" max="11532" width="14.28515625" customWidth="1"/>
    <col min="11533" max="11533" width="15.28515625" customWidth="1"/>
    <col min="11777" max="11777" width="2" customWidth="1"/>
    <col min="11778" max="11778" width="52.28515625" customWidth="1"/>
    <col min="11779" max="11779" width="13.7109375" customWidth="1"/>
    <col min="11784" max="11784" width="17.140625" customWidth="1"/>
    <col min="11785" max="11785" width="15.7109375" customWidth="1"/>
    <col min="11786" max="11786" width="18.42578125" customWidth="1"/>
    <col min="11787" max="11787" width="17.5703125" customWidth="1"/>
    <col min="11788" max="11788" width="14.28515625" customWidth="1"/>
    <col min="11789" max="11789" width="15.28515625" customWidth="1"/>
    <col min="12033" max="12033" width="2" customWidth="1"/>
    <col min="12034" max="12034" width="52.28515625" customWidth="1"/>
    <col min="12035" max="12035" width="13.7109375" customWidth="1"/>
    <col min="12040" max="12040" width="17.140625" customWidth="1"/>
    <col min="12041" max="12041" width="15.7109375" customWidth="1"/>
    <col min="12042" max="12042" width="18.42578125" customWidth="1"/>
    <col min="12043" max="12043" width="17.5703125" customWidth="1"/>
    <col min="12044" max="12044" width="14.28515625" customWidth="1"/>
    <col min="12045" max="12045" width="15.28515625" customWidth="1"/>
    <col min="12289" max="12289" width="2" customWidth="1"/>
    <col min="12290" max="12290" width="52.28515625" customWidth="1"/>
    <col min="12291" max="12291" width="13.7109375" customWidth="1"/>
    <col min="12296" max="12296" width="17.140625" customWidth="1"/>
    <col min="12297" max="12297" width="15.7109375" customWidth="1"/>
    <col min="12298" max="12298" width="18.42578125" customWidth="1"/>
    <col min="12299" max="12299" width="17.5703125" customWidth="1"/>
    <col min="12300" max="12300" width="14.28515625" customWidth="1"/>
    <col min="12301" max="12301" width="15.28515625" customWidth="1"/>
    <col min="12545" max="12545" width="2" customWidth="1"/>
    <col min="12546" max="12546" width="52.28515625" customWidth="1"/>
    <col min="12547" max="12547" width="13.7109375" customWidth="1"/>
    <col min="12552" max="12552" width="17.140625" customWidth="1"/>
    <col min="12553" max="12553" width="15.7109375" customWidth="1"/>
    <col min="12554" max="12554" width="18.42578125" customWidth="1"/>
    <col min="12555" max="12555" width="17.5703125" customWidth="1"/>
    <col min="12556" max="12556" width="14.28515625" customWidth="1"/>
    <col min="12557" max="12557" width="15.28515625" customWidth="1"/>
    <col min="12801" max="12801" width="2" customWidth="1"/>
    <col min="12802" max="12802" width="52.28515625" customWidth="1"/>
    <col min="12803" max="12803" width="13.7109375" customWidth="1"/>
    <col min="12808" max="12808" width="17.140625" customWidth="1"/>
    <col min="12809" max="12809" width="15.7109375" customWidth="1"/>
    <col min="12810" max="12810" width="18.42578125" customWidth="1"/>
    <col min="12811" max="12811" width="17.5703125" customWidth="1"/>
    <col min="12812" max="12812" width="14.28515625" customWidth="1"/>
    <col min="12813" max="12813" width="15.28515625" customWidth="1"/>
    <col min="13057" max="13057" width="2" customWidth="1"/>
    <col min="13058" max="13058" width="52.28515625" customWidth="1"/>
    <col min="13059" max="13059" width="13.7109375" customWidth="1"/>
    <col min="13064" max="13064" width="17.140625" customWidth="1"/>
    <col min="13065" max="13065" width="15.7109375" customWidth="1"/>
    <col min="13066" max="13066" width="18.42578125" customWidth="1"/>
    <col min="13067" max="13067" width="17.5703125" customWidth="1"/>
    <col min="13068" max="13068" width="14.28515625" customWidth="1"/>
    <col min="13069" max="13069" width="15.28515625" customWidth="1"/>
    <col min="13313" max="13313" width="2" customWidth="1"/>
    <col min="13314" max="13314" width="52.28515625" customWidth="1"/>
    <col min="13315" max="13315" width="13.7109375" customWidth="1"/>
    <col min="13320" max="13320" width="17.140625" customWidth="1"/>
    <col min="13321" max="13321" width="15.7109375" customWidth="1"/>
    <col min="13322" max="13322" width="18.42578125" customWidth="1"/>
    <col min="13323" max="13323" width="17.5703125" customWidth="1"/>
    <col min="13324" max="13324" width="14.28515625" customWidth="1"/>
    <col min="13325" max="13325" width="15.28515625" customWidth="1"/>
    <col min="13569" max="13569" width="2" customWidth="1"/>
    <col min="13570" max="13570" width="52.28515625" customWidth="1"/>
    <col min="13571" max="13571" width="13.7109375" customWidth="1"/>
    <col min="13576" max="13576" width="17.140625" customWidth="1"/>
    <col min="13577" max="13577" width="15.7109375" customWidth="1"/>
    <col min="13578" max="13578" width="18.42578125" customWidth="1"/>
    <col min="13579" max="13579" width="17.5703125" customWidth="1"/>
    <col min="13580" max="13580" width="14.28515625" customWidth="1"/>
    <col min="13581" max="13581" width="15.28515625" customWidth="1"/>
    <col min="13825" max="13825" width="2" customWidth="1"/>
    <col min="13826" max="13826" width="52.28515625" customWidth="1"/>
    <col min="13827" max="13827" width="13.7109375" customWidth="1"/>
    <col min="13832" max="13832" width="17.140625" customWidth="1"/>
    <col min="13833" max="13833" width="15.7109375" customWidth="1"/>
    <col min="13834" max="13834" width="18.42578125" customWidth="1"/>
    <col min="13835" max="13835" width="17.5703125" customWidth="1"/>
    <col min="13836" max="13836" width="14.28515625" customWidth="1"/>
    <col min="13837" max="13837" width="15.28515625" customWidth="1"/>
    <col min="14081" max="14081" width="2" customWidth="1"/>
    <col min="14082" max="14082" width="52.28515625" customWidth="1"/>
    <col min="14083" max="14083" width="13.7109375" customWidth="1"/>
    <col min="14088" max="14088" width="17.140625" customWidth="1"/>
    <col min="14089" max="14089" width="15.7109375" customWidth="1"/>
    <col min="14090" max="14090" width="18.42578125" customWidth="1"/>
    <col min="14091" max="14091" width="17.5703125" customWidth="1"/>
    <col min="14092" max="14092" width="14.28515625" customWidth="1"/>
    <col min="14093" max="14093" width="15.28515625" customWidth="1"/>
    <col min="14337" max="14337" width="2" customWidth="1"/>
    <col min="14338" max="14338" width="52.28515625" customWidth="1"/>
    <col min="14339" max="14339" width="13.7109375" customWidth="1"/>
    <col min="14344" max="14344" width="17.140625" customWidth="1"/>
    <col min="14345" max="14345" width="15.7109375" customWidth="1"/>
    <col min="14346" max="14346" width="18.42578125" customWidth="1"/>
    <col min="14347" max="14347" width="17.5703125" customWidth="1"/>
    <col min="14348" max="14348" width="14.28515625" customWidth="1"/>
    <col min="14349" max="14349" width="15.28515625" customWidth="1"/>
    <col min="14593" max="14593" width="2" customWidth="1"/>
    <col min="14594" max="14594" width="52.28515625" customWidth="1"/>
    <col min="14595" max="14595" width="13.7109375" customWidth="1"/>
    <col min="14600" max="14600" width="17.140625" customWidth="1"/>
    <col min="14601" max="14601" width="15.7109375" customWidth="1"/>
    <col min="14602" max="14602" width="18.42578125" customWidth="1"/>
    <col min="14603" max="14603" width="17.5703125" customWidth="1"/>
    <col min="14604" max="14604" width="14.28515625" customWidth="1"/>
    <col min="14605" max="14605" width="15.28515625" customWidth="1"/>
    <col min="14849" max="14849" width="2" customWidth="1"/>
    <col min="14850" max="14850" width="52.28515625" customWidth="1"/>
    <col min="14851" max="14851" width="13.7109375" customWidth="1"/>
    <col min="14856" max="14856" width="17.140625" customWidth="1"/>
    <col min="14857" max="14857" width="15.7109375" customWidth="1"/>
    <col min="14858" max="14858" width="18.42578125" customWidth="1"/>
    <col min="14859" max="14859" width="17.5703125" customWidth="1"/>
    <col min="14860" max="14860" width="14.28515625" customWidth="1"/>
    <col min="14861" max="14861" width="15.28515625" customWidth="1"/>
    <col min="15105" max="15105" width="2" customWidth="1"/>
    <col min="15106" max="15106" width="52.28515625" customWidth="1"/>
    <col min="15107" max="15107" width="13.7109375" customWidth="1"/>
    <col min="15112" max="15112" width="17.140625" customWidth="1"/>
    <col min="15113" max="15113" width="15.7109375" customWidth="1"/>
    <col min="15114" max="15114" width="18.42578125" customWidth="1"/>
    <col min="15115" max="15115" width="17.5703125" customWidth="1"/>
    <col min="15116" max="15116" width="14.28515625" customWidth="1"/>
    <col min="15117" max="15117" width="15.28515625" customWidth="1"/>
    <col min="15361" max="15361" width="2" customWidth="1"/>
    <col min="15362" max="15362" width="52.28515625" customWidth="1"/>
    <col min="15363" max="15363" width="13.7109375" customWidth="1"/>
    <col min="15368" max="15368" width="17.140625" customWidth="1"/>
    <col min="15369" max="15369" width="15.7109375" customWidth="1"/>
    <col min="15370" max="15370" width="18.42578125" customWidth="1"/>
    <col min="15371" max="15371" width="17.5703125" customWidth="1"/>
    <col min="15372" max="15372" width="14.28515625" customWidth="1"/>
    <col min="15373" max="15373" width="15.28515625" customWidth="1"/>
    <col min="15617" max="15617" width="2" customWidth="1"/>
    <col min="15618" max="15618" width="52.28515625" customWidth="1"/>
    <col min="15619" max="15619" width="13.7109375" customWidth="1"/>
    <col min="15624" max="15624" width="17.140625" customWidth="1"/>
    <col min="15625" max="15625" width="15.7109375" customWidth="1"/>
    <col min="15626" max="15626" width="18.42578125" customWidth="1"/>
    <col min="15627" max="15627" width="17.5703125" customWidth="1"/>
    <col min="15628" max="15628" width="14.28515625" customWidth="1"/>
    <col min="15629" max="15629" width="15.28515625" customWidth="1"/>
    <col min="15873" max="15873" width="2" customWidth="1"/>
    <col min="15874" max="15874" width="52.28515625" customWidth="1"/>
    <col min="15875" max="15875" width="13.7109375" customWidth="1"/>
    <col min="15880" max="15880" width="17.140625" customWidth="1"/>
    <col min="15881" max="15881" width="15.7109375" customWidth="1"/>
    <col min="15882" max="15882" width="18.42578125" customWidth="1"/>
    <col min="15883" max="15883" width="17.5703125" customWidth="1"/>
    <col min="15884" max="15884" width="14.28515625" customWidth="1"/>
    <col min="15885" max="15885" width="15.28515625" customWidth="1"/>
    <col min="16129" max="16129" width="2" customWidth="1"/>
    <col min="16130" max="16130" width="52.28515625" customWidth="1"/>
    <col min="16131" max="16131" width="13.7109375" customWidth="1"/>
    <col min="16136" max="16136" width="17.140625" customWidth="1"/>
    <col min="16137" max="16137" width="15.7109375" customWidth="1"/>
    <col min="16138" max="16138" width="18.42578125" customWidth="1"/>
    <col min="16139" max="16139" width="17.5703125" customWidth="1"/>
    <col min="16140" max="16140" width="14.28515625" customWidth="1"/>
    <col min="16141" max="16141" width="15.28515625" customWidth="1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70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x14ac:dyDescent="0.25">
      <c r="A3" s="170" t="s">
        <v>76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x14ac:dyDescent="0.25">
      <c r="A4" s="170" t="s">
        <v>77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x14ac:dyDescent="0.25">
      <c r="A6" s="17"/>
      <c r="B6" s="171" t="s">
        <v>2</v>
      </c>
      <c r="C6" s="171"/>
      <c r="D6" s="171"/>
      <c r="E6" s="171"/>
      <c r="F6" s="171"/>
      <c r="G6" s="171"/>
      <c r="H6" s="171"/>
      <c r="I6" s="171"/>
      <c r="J6" s="171"/>
      <c r="K6" s="171"/>
      <c r="L6" s="18" t="s">
        <v>78</v>
      </c>
      <c r="M6" s="19"/>
    </row>
    <row r="7" spans="1:13" x14ac:dyDescent="0.25">
      <c r="A7" s="20"/>
      <c r="B7" s="21" t="s">
        <v>79</v>
      </c>
      <c r="C7" s="21" t="s">
        <v>80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81</v>
      </c>
      <c r="I7" s="21" t="s">
        <v>15</v>
      </c>
      <c r="J7" s="21" t="s">
        <v>82</v>
      </c>
      <c r="K7" s="21" t="s">
        <v>83</v>
      </c>
      <c r="L7" s="21" t="s">
        <v>84</v>
      </c>
      <c r="M7" s="22" t="s">
        <v>4</v>
      </c>
    </row>
    <row r="8" spans="1:13" x14ac:dyDescent="0.25">
      <c r="A8" s="23">
        <v>1</v>
      </c>
      <c r="B8" s="24" t="s">
        <v>18</v>
      </c>
      <c r="C8" s="25">
        <v>16428.948324000001</v>
      </c>
      <c r="D8" s="25">
        <v>0.14499999999999999</v>
      </c>
      <c r="E8" s="25">
        <v>0</v>
      </c>
      <c r="F8" s="25">
        <v>0</v>
      </c>
      <c r="G8" s="25">
        <v>419758.47112200002</v>
      </c>
      <c r="H8" s="25">
        <v>50033.268497999998</v>
      </c>
      <c r="I8" s="25">
        <v>504469.50897000002</v>
      </c>
      <c r="J8" s="25">
        <v>0</v>
      </c>
      <c r="K8" s="25">
        <v>0</v>
      </c>
      <c r="L8" s="25">
        <v>939622.40533199999</v>
      </c>
      <c r="M8" s="26">
        <v>1930312.747246</v>
      </c>
    </row>
    <row r="9" spans="1:13" x14ac:dyDescent="0.25">
      <c r="A9" s="23">
        <v>2</v>
      </c>
      <c r="B9" s="24" t="s">
        <v>20</v>
      </c>
      <c r="C9" s="25">
        <v>179513.71439000001</v>
      </c>
      <c r="D9" s="25">
        <v>0</v>
      </c>
      <c r="E9" s="25">
        <v>0</v>
      </c>
      <c r="F9" s="25">
        <v>0</v>
      </c>
      <c r="G9" s="25">
        <v>157834.787243</v>
      </c>
      <c r="H9" s="25">
        <v>42913.927939000001</v>
      </c>
      <c r="I9" s="25">
        <v>305585.05040200002</v>
      </c>
      <c r="J9" s="25">
        <v>0</v>
      </c>
      <c r="K9" s="25">
        <v>8.0750000000000002E-2</v>
      </c>
      <c r="L9" s="25">
        <v>1657837.2088949999</v>
      </c>
      <c r="M9" s="26">
        <v>2343684.7696190001</v>
      </c>
    </row>
    <row r="10" spans="1:13" x14ac:dyDescent="0.25">
      <c r="A10" s="23">
        <v>3</v>
      </c>
      <c r="B10" s="24" t="s">
        <v>21</v>
      </c>
      <c r="C10" s="25">
        <v>8637.9015429999999</v>
      </c>
      <c r="D10" s="25">
        <v>1.60805</v>
      </c>
      <c r="E10" s="25">
        <v>0</v>
      </c>
      <c r="F10" s="25">
        <v>0</v>
      </c>
      <c r="G10" s="25">
        <v>545700.47537700005</v>
      </c>
      <c r="H10" s="25">
        <v>339796.827735</v>
      </c>
      <c r="I10" s="25">
        <v>902377.08351100003</v>
      </c>
      <c r="J10" s="25">
        <v>0</v>
      </c>
      <c r="K10" s="25">
        <v>96.243200000000002</v>
      </c>
      <c r="L10" s="25">
        <v>44743.729816999999</v>
      </c>
      <c r="M10" s="26">
        <v>1841353.8692330001</v>
      </c>
    </row>
    <row r="11" spans="1:13" x14ac:dyDescent="0.25">
      <c r="A11" s="23">
        <v>4</v>
      </c>
      <c r="B11" s="24" t="s">
        <v>22</v>
      </c>
      <c r="C11" s="25">
        <v>12663.882326000001</v>
      </c>
      <c r="D11" s="25">
        <v>0</v>
      </c>
      <c r="E11" s="25">
        <v>0</v>
      </c>
      <c r="F11" s="25">
        <v>0</v>
      </c>
      <c r="G11" s="25">
        <v>815035.32247300004</v>
      </c>
      <c r="H11" s="25">
        <v>119223.463667</v>
      </c>
      <c r="I11" s="25">
        <v>540669.46840699995</v>
      </c>
      <c r="J11" s="25">
        <v>0</v>
      </c>
      <c r="K11" s="25">
        <v>0</v>
      </c>
      <c r="L11" s="25">
        <v>791116.69716700003</v>
      </c>
      <c r="M11" s="26">
        <v>2278708.8340400001</v>
      </c>
    </row>
    <row r="12" spans="1:13" x14ac:dyDescent="0.25">
      <c r="A12" s="23">
        <v>5</v>
      </c>
      <c r="B12" s="24" t="s">
        <v>85</v>
      </c>
      <c r="C12" s="25">
        <v>3487.4499689999998</v>
      </c>
      <c r="D12" s="25">
        <v>0</v>
      </c>
      <c r="E12" s="25">
        <v>0</v>
      </c>
      <c r="F12" s="25">
        <v>0</v>
      </c>
      <c r="G12" s="25">
        <v>778699.25371800002</v>
      </c>
      <c r="H12" s="25">
        <v>96333.987508000006</v>
      </c>
      <c r="I12" s="25">
        <v>268658.37747499999</v>
      </c>
      <c r="J12" s="25">
        <v>0</v>
      </c>
      <c r="K12" s="25">
        <v>0</v>
      </c>
      <c r="L12" s="25">
        <v>232560.609619</v>
      </c>
      <c r="M12" s="26">
        <v>1379739.6782889999</v>
      </c>
    </row>
    <row r="13" spans="1:13" x14ac:dyDescent="0.25">
      <c r="A13" s="23">
        <v>6</v>
      </c>
      <c r="B13" s="24" t="s">
        <v>24</v>
      </c>
      <c r="C13" s="25">
        <v>18301.954312000002</v>
      </c>
      <c r="D13" s="25">
        <v>0</v>
      </c>
      <c r="E13" s="25">
        <v>192.30504999999999</v>
      </c>
      <c r="F13" s="25">
        <v>0</v>
      </c>
      <c r="G13" s="25">
        <v>194133.80479200001</v>
      </c>
      <c r="H13" s="25">
        <v>37918.891391999998</v>
      </c>
      <c r="I13" s="25">
        <v>131598.77398100001</v>
      </c>
      <c r="J13" s="25">
        <v>0</v>
      </c>
      <c r="K13" s="25">
        <v>86.848731999999998</v>
      </c>
      <c r="L13" s="25">
        <v>1322282.472085</v>
      </c>
      <c r="M13" s="26">
        <v>1704515.0503440001</v>
      </c>
    </row>
    <row r="14" spans="1:13" x14ac:dyDescent="0.25">
      <c r="A14" s="23">
        <v>7</v>
      </c>
      <c r="B14" s="24" t="s">
        <v>25</v>
      </c>
      <c r="C14" s="25">
        <v>18941.121969</v>
      </c>
      <c r="D14" s="25">
        <v>0</v>
      </c>
      <c r="E14" s="25">
        <v>0</v>
      </c>
      <c r="F14" s="25">
        <v>0</v>
      </c>
      <c r="G14" s="25">
        <v>167420.69506500001</v>
      </c>
      <c r="H14" s="25">
        <v>54001.437191999998</v>
      </c>
      <c r="I14" s="25">
        <v>575530.84099499998</v>
      </c>
      <c r="J14" s="25">
        <v>0</v>
      </c>
      <c r="K14" s="25">
        <v>0</v>
      </c>
      <c r="L14" s="25">
        <v>0</v>
      </c>
      <c r="M14" s="26">
        <v>815894.09522100003</v>
      </c>
    </row>
    <row r="15" spans="1:13" x14ac:dyDescent="0.25">
      <c r="A15" s="23">
        <v>8</v>
      </c>
      <c r="B15" s="24" t="s">
        <v>26</v>
      </c>
      <c r="C15" s="25">
        <v>76609.666249999995</v>
      </c>
      <c r="D15" s="25">
        <v>0</v>
      </c>
      <c r="E15" s="25">
        <v>0</v>
      </c>
      <c r="F15" s="25">
        <v>0</v>
      </c>
      <c r="G15" s="25">
        <v>48747.032757000001</v>
      </c>
      <c r="H15" s="25">
        <v>4795.2996700000003</v>
      </c>
      <c r="I15" s="25">
        <v>605.38198199999999</v>
      </c>
      <c r="J15" s="25">
        <v>0</v>
      </c>
      <c r="K15" s="25">
        <v>14621.8814</v>
      </c>
      <c r="L15" s="25">
        <v>638450.833445</v>
      </c>
      <c r="M15" s="26">
        <v>783830.09550399997</v>
      </c>
    </row>
    <row r="16" spans="1:13" x14ac:dyDescent="0.25">
      <c r="A16" s="23">
        <v>9</v>
      </c>
      <c r="B16" s="24" t="s">
        <v>27</v>
      </c>
      <c r="C16" s="25">
        <v>213883.11939499999</v>
      </c>
      <c r="D16" s="25">
        <v>9.2149999999999999</v>
      </c>
      <c r="E16" s="25">
        <v>0</v>
      </c>
      <c r="F16" s="25">
        <v>0</v>
      </c>
      <c r="G16" s="25">
        <v>7517.9978199999996</v>
      </c>
      <c r="H16" s="25">
        <v>8955.6567830000004</v>
      </c>
      <c r="I16" s="25">
        <v>94533.155849000002</v>
      </c>
      <c r="J16" s="25">
        <v>2.4</v>
      </c>
      <c r="K16" s="25">
        <v>0</v>
      </c>
      <c r="L16" s="25">
        <v>161246.22503199999</v>
      </c>
      <c r="M16" s="26">
        <v>486147.76987900003</v>
      </c>
    </row>
    <row r="17" spans="1:13" x14ac:dyDescent="0.25">
      <c r="A17" s="23">
        <v>10</v>
      </c>
      <c r="B17" s="24" t="s">
        <v>28</v>
      </c>
      <c r="C17" s="25">
        <v>26473.587232999998</v>
      </c>
      <c r="D17" s="25">
        <v>3.5049999999999998E-2</v>
      </c>
      <c r="E17" s="25">
        <v>0</v>
      </c>
      <c r="F17" s="25">
        <v>0</v>
      </c>
      <c r="G17" s="25">
        <v>387139.22091799998</v>
      </c>
      <c r="H17" s="25">
        <v>0</v>
      </c>
      <c r="I17" s="25">
        <v>3348.7142450000001</v>
      </c>
      <c r="J17" s="25">
        <v>0</v>
      </c>
      <c r="K17" s="25">
        <v>0</v>
      </c>
      <c r="L17" s="25">
        <v>575884.30924199999</v>
      </c>
      <c r="M17" s="26">
        <v>992845.86668799992</v>
      </c>
    </row>
    <row r="18" spans="1:13" x14ac:dyDescent="0.25">
      <c r="A18" s="23">
        <v>11</v>
      </c>
      <c r="B18" s="24" t="s">
        <v>29</v>
      </c>
      <c r="C18" s="25">
        <v>14043.211793</v>
      </c>
      <c r="D18" s="25">
        <v>0</v>
      </c>
      <c r="E18" s="25">
        <v>0</v>
      </c>
      <c r="F18" s="25">
        <v>0</v>
      </c>
      <c r="G18" s="25">
        <v>1070.7300319999999</v>
      </c>
      <c r="H18" s="25">
        <v>2537.806102</v>
      </c>
      <c r="I18" s="25">
        <v>6304.0852949999999</v>
      </c>
      <c r="J18" s="25">
        <v>0</v>
      </c>
      <c r="K18" s="25">
        <v>0</v>
      </c>
      <c r="L18" s="25">
        <v>111532.208075</v>
      </c>
      <c r="M18" s="26">
        <v>135488.04129700002</v>
      </c>
    </row>
    <row r="19" spans="1:13" x14ac:dyDescent="0.25">
      <c r="A19" s="23">
        <v>12</v>
      </c>
      <c r="B19" s="24" t="s">
        <v>30</v>
      </c>
      <c r="C19" s="25">
        <v>44.930826000000003</v>
      </c>
      <c r="D19" s="25">
        <v>0</v>
      </c>
      <c r="E19" s="25">
        <v>0</v>
      </c>
      <c r="F19" s="25">
        <v>0</v>
      </c>
      <c r="G19" s="25">
        <v>350629.452192</v>
      </c>
      <c r="H19" s="25">
        <v>69941.877464999998</v>
      </c>
      <c r="I19" s="25">
        <v>625104.99180199997</v>
      </c>
      <c r="J19" s="25">
        <v>0</v>
      </c>
      <c r="K19" s="25">
        <v>0</v>
      </c>
      <c r="L19" s="25">
        <v>1106224.9889760001</v>
      </c>
      <c r="M19" s="26">
        <v>2151946.2412609998</v>
      </c>
    </row>
    <row r="20" spans="1:13" x14ac:dyDescent="0.25">
      <c r="A20" s="23">
        <v>13</v>
      </c>
      <c r="B20" s="24" t="s">
        <v>31</v>
      </c>
      <c r="C20" s="25">
        <v>118462.321128</v>
      </c>
      <c r="D20" s="25">
        <v>0</v>
      </c>
      <c r="E20" s="25">
        <v>0</v>
      </c>
      <c r="F20" s="25">
        <v>0</v>
      </c>
      <c r="G20" s="25">
        <v>42874.507804000001</v>
      </c>
      <c r="H20" s="25">
        <v>1472.1279259999999</v>
      </c>
      <c r="I20" s="25">
        <v>0</v>
      </c>
      <c r="J20" s="25">
        <v>0</v>
      </c>
      <c r="K20" s="25">
        <v>0</v>
      </c>
      <c r="L20" s="25">
        <v>255860.98851299999</v>
      </c>
      <c r="M20" s="26">
        <v>418669.94537099998</v>
      </c>
    </row>
    <row r="21" spans="1:13" x14ac:dyDescent="0.25">
      <c r="A21" s="23">
        <v>14</v>
      </c>
      <c r="B21" s="24" t="s">
        <v>32</v>
      </c>
      <c r="C21" s="25">
        <v>4911.3539389999996</v>
      </c>
      <c r="D21" s="25">
        <v>2.7650000000000001</v>
      </c>
      <c r="E21" s="25">
        <v>0</v>
      </c>
      <c r="F21" s="25">
        <v>0</v>
      </c>
      <c r="G21" s="25">
        <v>46978.174426999998</v>
      </c>
      <c r="H21" s="25">
        <v>4569.2347749999999</v>
      </c>
      <c r="I21" s="25">
        <v>8692.7434520000006</v>
      </c>
      <c r="J21" s="25">
        <v>0</v>
      </c>
      <c r="K21" s="25">
        <v>0</v>
      </c>
      <c r="L21" s="25">
        <v>33505.206335000003</v>
      </c>
      <c r="M21" s="26">
        <v>98659.477928000008</v>
      </c>
    </row>
    <row r="22" spans="1:13" x14ac:dyDescent="0.25">
      <c r="A22" s="23">
        <v>15</v>
      </c>
      <c r="B22" s="24" t="s">
        <v>33</v>
      </c>
      <c r="C22" s="25">
        <v>126445.390243</v>
      </c>
      <c r="D22" s="25">
        <v>2.903</v>
      </c>
      <c r="E22" s="25">
        <v>192.30504999999999</v>
      </c>
      <c r="F22" s="25">
        <v>0</v>
      </c>
      <c r="G22" s="25">
        <v>6134.5146130000003</v>
      </c>
      <c r="H22" s="25">
        <v>5404.2267089999996</v>
      </c>
      <c r="I22" s="25">
        <v>27550.199335000001</v>
      </c>
      <c r="J22" s="25">
        <v>0</v>
      </c>
      <c r="K22" s="25">
        <v>68385.680049999995</v>
      </c>
      <c r="L22" s="25">
        <v>0</v>
      </c>
      <c r="M22" s="26">
        <v>234115.21900000001</v>
      </c>
    </row>
    <row r="23" spans="1:13" x14ac:dyDescent="0.25">
      <c r="A23" s="23">
        <v>16</v>
      </c>
      <c r="B23" s="24" t="s">
        <v>34</v>
      </c>
      <c r="C23" s="25">
        <v>10738.847959999999</v>
      </c>
      <c r="D23" s="25">
        <v>1.45</v>
      </c>
      <c r="E23" s="25">
        <v>0</v>
      </c>
      <c r="F23" s="25">
        <v>0</v>
      </c>
      <c r="G23" s="25">
        <v>12209.322399000001</v>
      </c>
      <c r="H23" s="25">
        <v>186.38135</v>
      </c>
      <c r="I23" s="25">
        <v>13902.320175000001</v>
      </c>
      <c r="J23" s="25">
        <v>0</v>
      </c>
      <c r="K23" s="25">
        <v>0</v>
      </c>
      <c r="L23" s="25">
        <v>207267.992669</v>
      </c>
      <c r="M23" s="26">
        <v>244306.314553</v>
      </c>
    </row>
    <row r="24" spans="1:13" x14ac:dyDescent="0.25">
      <c r="A24" s="23">
        <v>17</v>
      </c>
      <c r="B24" s="24" t="s">
        <v>35</v>
      </c>
      <c r="C24" s="25">
        <v>44513.203178999996</v>
      </c>
      <c r="D24" s="25">
        <v>0</v>
      </c>
      <c r="E24" s="25">
        <v>0</v>
      </c>
      <c r="F24" s="25">
        <v>0</v>
      </c>
      <c r="G24" s="25">
        <v>7868.3128139999999</v>
      </c>
      <c r="H24" s="25">
        <v>1700.9153590000001</v>
      </c>
      <c r="I24" s="25">
        <v>1792.020336</v>
      </c>
      <c r="J24" s="25">
        <v>0</v>
      </c>
      <c r="K24" s="25">
        <v>0</v>
      </c>
      <c r="L24" s="25">
        <v>15085.608702</v>
      </c>
      <c r="M24" s="26">
        <v>70960.060389999999</v>
      </c>
    </row>
    <row r="25" spans="1:13" x14ac:dyDescent="0.25">
      <c r="A25" s="23">
        <v>18</v>
      </c>
      <c r="B25" s="24" t="s">
        <v>36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6">
        <v>0</v>
      </c>
    </row>
    <row r="26" spans="1:13" x14ac:dyDescent="0.25">
      <c r="A26" s="23">
        <v>19</v>
      </c>
      <c r="B26" s="24" t="s">
        <v>37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6">
        <v>0</v>
      </c>
    </row>
    <row r="27" spans="1:13" x14ac:dyDescent="0.25">
      <c r="A27" s="23">
        <v>20</v>
      </c>
      <c r="B27" s="24" t="s">
        <v>38</v>
      </c>
      <c r="C27" s="25">
        <v>4984.4829650000001</v>
      </c>
      <c r="D27" s="25">
        <v>0</v>
      </c>
      <c r="E27" s="25">
        <v>0</v>
      </c>
      <c r="F27" s="25">
        <v>0</v>
      </c>
      <c r="G27" s="25">
        <v>52316.446497999998</v>
      </c>
      <c r="H27" s="25">
        <v>42764.610687</v>
      </c>
      <c r="I27" s="25">
        <v>65859.875083999999</v>
      </c>
      <c r="J27" s="25">
        <v>0</v>
      </c>
      <c r="K27" s="25">
        <v>0</v>
      </c>
      <c r="L27" s="25">
        <v>481924.08881599997</v>
      </c>
      <c r="M27" s="26">
        <v>647849.50404999999</v>
      </c>
    </row>
    <row r="28" spans="1:13" x14ac:dyDescent="0.25">
      <c r="A28" s="23">
        <v>21</v>
      </c>
      <c r="B28" s="24" t="s">
        <v>39</v>
      </c>
      <c r="C28" s="25">
        <v>4635.5647269999999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3.1</v>
      </c>
      <c r="K28" s="25">
        <v>0</v>
      </c>
      <c r="L28" s="25">
        <v>3294.6761609999999</v>
      </c>
      <c r="M28" s="26">
        <v>7933.3408880000006</v>
      </c>
    </row>
    <row r="29" spans="1:13" x14ac:dyDescent="0.25">
      <c r="A29" s="23">
        <v>22</v>
      </c>
      <c r="B29" s="24" t="s">
        <v>40</v>
      </c>
      <c r="C29" s="25">
        <v>6169.4030940000002</v>
      </c>
      <c r="D29" s="25">
        <v>0</v>
      </c>
      <c r="E29" s="25">
        <v>47.734572999999997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7165.7716650000002</v>
      </c>
      <c r="M29" s="26">
        <v>13382.909331999999</v>
      </c>
    </row>
    <row r="30" spans="1:13" x14ac:dyDescent="0.25">
      <c r="A30" s="23">
        <v>23</v>
      </c>
      <c r="B30" s="24" t="s">
        <v>41</v>
      </c>
      <c r="C30" s="25">
        <v>26082.826434999999</v>
      </c>
      <c r="D30" s="25">
        <v>0</v>
      </c>
      <c r="E30" s="25">
        <v>47.734572999999997</v>
      </c>
      <c r="F30" s="25">
        <v>0</v>
      </c>
      <c r="G30" s="25">
        <v>0</v>
      </c>
      <c r="H30" s="25">
        <v>14.383495999999999</v>
      </c>
      <c r="I30" s="25">
        <v>0</v>
      </c>
      <c r="J30" s="25">
        <v>0</v>
      </c>
      <c r="K30" s="25">
        <v>0</v>
      </c>
      <c r="L30" s="25">
        <v>0</v>
      </c>
      <c r="M30" s="26">
        <v>26144.944503999999</v>
      </c>
    </row>
    <row r="31" spans="1:13" x14ac:dyDescent="0.25">
      <c r="A31" s="23">
        <v>24</v>
      </c>
      <c r="B31" s="24" t="s">
        <v>42</v>
      </c>
      <c r="C31" s="25">
        <v>2038.5870279999999</v>
      </c>
      <c r="D31" s="25">
        <v>0</v>
      </c>
      <c r="E31" s="25">
        <v>0</v>
      </c>
      <c r="F31" s="25">
        <v>0</v>
      </c>
      <c r="G31" s="25">
        <v>0</v>
      </c>
      <c r="H31" s="25">
        <v>111.190437</v>
      </c>
      <c r="I31" s="25">
        <v>0</v>
      </c>
      <c r="J31" s="25">
        <v>0</v>
      </c>
      <c r="K31" s="25">
        <v>0</v>
      </c>
      <c r="L31" s="25">
        <v>4115.5508330000002</v>
      </c>
      <c r="M31" s="26">
        <v>6265.3282980000004</v>
      </c>
    </row>
    <row r="32" spans="1:13" x14ac:dyDescent="0.25">
      <c r="A32" s="23">
        <v>25</v>
      </c>
      <c r="B32" s="24" t="s">
        <v>43</v>
      </c>
      <c r="C32" s="25">
        <v>3262.4017140000001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0.96645000000000003</v>
      </c>
      <c r="L32" s="25">
        <v>0</v>
      </c>
      <c r="M32" s="26">
        <v>3263.368164</v>
      </c>
    </row>
    <row r="33" spans="1:13" x14ac:dyDescent="0.25">
      <c r="A33" s="23">
        <v>26</v>
      </c>
      <c r="B33" s="24" t="s">
        <v>44</v>
      </c>
      <c r="C33" s="25">
        <v>682.85127299999999</v>
      </c>
      <c r="D33" s="25">
        <v>0.438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6">
        <v>683.28927299999998</v>
      </c>
    </row>
    <row r="34" spans="1:13" x14ac:dyDescent="0.25">
      <c r="A34" s="23">
        <v>27</v>
      </c>
      <c r="B34" s="24" t="s">
        <v>45</v>
      </c>
      <c r="C34" s="25">
        <v>5465.166757</v>
      </c>
      <c r="D34" s="25">
        <v>7.1109999999999998</v>
      </c>
      <c r="E34" s="25">
        <v>0</v>
      </c>
      <c r="F34" s="25">
        <v>0</v>
      </c>
      <c r="G34" s="25">
        <v>0</v>
      </c>
      <c r="H34" s="25">
        <v>695.01677299999994</v>
      </c>
      <c r="I34" s="25">
        <v>0</v>
      </c>
      <c r="J34" s="25">
        <v>0</v>
      </c>
      <c r="K34" s="25">
        <v>0</v>
      </c>
      <c r="L34" s="25">
        <v>6468.312989</v>
      </c>
      <c r="M34" s="26">
        <v>12635.607519000001</v>
      </c>
    </row>
    <row r="35" spans="1:13" x14ac:dyDescent="0.25">
      <c r="A35" s="23">
        <v>28</v>
      </c>
      <c r="B35" s="24" t="s">
        <v>46</v>
      </c>
      <c r="C35" s="25">
        <v>2581.8942860000002</v>
      </c>
      <c r="D35" s="25">
        <v>1.3480000000000001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0.15</v>
      </c>
      <c r="M35" s="26">
        <v>2583.3922860000002</v>
      </c>
    </row>
    <row r="36" spans="1:13" x14ac:dyDescent="0.25">
      <c r="A36" s="23">
        <v>29</v>
      </c>
      <c r="B36" s="24" t="s">
        <v>47</v>
      </c>
      <c r="C36" s="25">
        <v>2811.406657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20.767485000000001</v>
      </c>
      <c r="M36" s="26">
        <v>2832.1741419999998</v>
      </c>
    </row>
    <row r="37" spans="1:13" x14ac:dyDescent="0.25">
      <c r="A37" s="23">
        <v>30</v>
      </c>
      <c r="B37" s="24" t="s">
        <v>48</v>
      </c>
      <c r="C37" s="25">
        <v>3336.457429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19.965792</v>
      </c>
      <c r="M37" s="26">
        <v>3356.423221</v>
      </c>
    </row>
    <row r="38" spans="1:13" x14ac:dyDescent="0.25">
      <c r="A38" s="23">
        <v>31</v>
      </c>
      <c r="B38" s="24" t="s">
        <v>49</v>
      </c>
      <c r="C38" s="25">
        <v>670.34452499999998</v>
      </c>
      <c r="D38" s="25">
        <v>0</v>
      </c>
      <c r="E38" s="25">
        <v>0</v>
      </c>
      <c r="F38" s="25">
        <v>0</v>
      </c>
      <c r="G38" s="25">
        <v>2772.6266730000002</v>
      </c>
      <c r="H38" s="25">
        <v>555.57598499999995</v>
      </c>
      <c r="I38" s="25">
        <v>0</v>
      </c>
      <c r="J38" s="25">
        <v>0</v>
      </c>
      <c r="K38" s="25">
        <v>0</v>
      </c>
      <c r="L38" s="25">
        <v>4236.6903609999999</v>
      </c>
      <c r="M38" s="26">
        <v>8235.2375439999996</v>
      </c>
    </row>
    <row r="39" spans="1:13" x14ac:dyDescent="0.25">
      <c r="A39" s="23">
        <v>32</v>
      </c>
      <c r="B39" s="24" t="s">
        <v>50</v>
      </c>
      <c r="C39" s="25">
        <v>3743.4131480000001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6">
        <v>3743.4131480000001</v>
      </c>
    </row>
    <row r="40" spans="1:13" x14ac:dyDescent="0.25">
      <c r="A40" s="23">
        <v>33</v>
      </c>
      <c r="B40" s="24" t="s">
        <v>51</v>
      </c>
      <c r="C40" s="25">
        <v>37008.036813999999</v>
      </c>
      <c r="D40" s="25">
        <v>0</v>
      </c>
      <c r="E40" s="25">
        <v>0</v>
      </c>
      <c r="F40" s="25">
        <v>0</v>
      </c>
      <c r="G40" s="25">
        <v>19212.519151</v>
      </c>
      <c r="H40" s="25">
        <v>25.486083000000001</v>
      </c>
      <c r="I40" s="25">
        <v>0</v>
      </c>
      <c r="J40" s="25">
        <v>0</v>
      </c>
      <c r="K40" s="25">
        <v>0</v>
      </c>
      <c r="L40" s="25">
        <v>301119.78114199999</v>
      </c>
      <c r="M40" s="26">
        <v>357365.82319000002</v>
      </c>
    </row>
    <row r="41" spans="1:13" x14ac:dyDescent="0.25">
      <c r="A41" s="23">
        <v>34</v>
      </c>
      <c r="B41" s="24" t="s">
        <v>52</v>
      </c>
      <c r="C41" s="25">
        <v>216.083572</v>
      </c>
      <c r="D41" s="25">
        <v>0</v>
      </c>
      <c r="E41" s="25">
        <v>0</v>
      </c>
      <c r="F41" s="25">
        <v>0</v>
      </c>
      <c r="G41" s="25">
        <v>161316.517024</v>
      </c>
      <c r="H41" s="25">
        <v>4683.563529</v>
      </c>
      <c r="I41" s="25">
        <v>235272.517108</v>
      </c>
      <c r="J41" s="25">
        <v>0</v>
      </c>
      <c r="K41" s="25">
        <v>0</v>
      </c>
      <c r="L41" s="25">
        <v>1104974.423796</v>
      </c>
      <c r="M41" s="26">
        <v>1506463.105029</v>
      </c>
    </row>
    <row r="42" spans="1:13" x14ac:dyDescent="0.25">
      <c r="A42" s="23">
        <v>35</v>
      </c>
      <c r="B42" s="24" t="s">
        <v>53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6">
        <v>0</v>
      </c>
    </row>
    <row r="43" spans="1:13" x14ac:dyDescent="0.25">
      <c r="A43" s="23">
        <v>36</v>
      </c>
      <c r="B43" s="24" t="s">
        <v>54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6">
        <v>0</v>
      </c>
    </row>
    <row r="44" spans="1:13" x14ac:dyDescent="0.25">
      <c r="A44" s="23">
        <v>37</v>
      </c>
      <c r="B44" s="24" t="s">
        <v>55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6">
        <v>0</v>
      </c>
    </row>
    <row r="45" spans="1:13" x14ac:dyDescent="0.25">
      <c r="A45" s="23">
        <v>38</v>
      </c>
      <c r="B45" s="24" t="s">
        <v>56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6">
        <v>0</v>
      </c>
    </row>
    <row r="46" spans="1:13" x14ac:dyDescent="0.25">
      <c r="A46" s="23">
        <v>39</v>
      </c>
      <c r="B46" s="24" t="s">
        <v>57</v>
      </c>
      <c r="C46" s="25">
        <v>46393.653363999998</v>
      </c>
      <c r="D46" s="25">
        <v>0</v>
      </c>
      <c r="E46" s="25">
        <v>0</v>
      </c>
      <c r="F46" s="25">
        <v>0</v>
      </c>
      <c r="G46" s="25">
        <v>5390.6753580000004</v>
      </c>
      <c r="H46" s="25">
        <v>0</v>
      </c>
      <c r="I46" s="25">
        <v>0</v>
      </c>
      <c r="J46" s="25">
        <v>0</v>
      </c>
      <c r="K46" s="25">
        <v>427.33052400000003</v>
      </c>
      <c r="L46" s="25">
        <v>10334.599452</v>
      </c>
      <c r="M46" s="26">
        <v>62546.258697999998</v>
      </c>
    </row>
    <row r="47" spans="1:13" x14ac:dyDescent="0.25">
      <c r="A47" s="23">
        <v>40</v>
      </c>
      <c r="B47" s="24" t="s">
        <v>58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6">
        <v>0</v>
      </c>
    </row>
    <row r="48" spans="1:13" ht="15.75" thickBot="1" x14ac:dyDescent="0.3">
      <c r="A48" s="23">
        <v>41</v>
      </c>
      <c r="B48" s="27" t="s">
        <v>59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9">
        <v>0</v>
      </c>
    </row>
    <row r="49" spans="1:17" ht="17.25" thickTop="1" thickBot="1" x14ac:dyDescent="0.3">
      <c r="A49" s="30"/>
      <c r="B49" s="31" t="s">
        <v>4</v>
      </c>
      <c r="C49" s="32">
        <v>1044183.1785670001</v>
      </c>
      <c r="D49" s="32">
        <v>27.018099999999997</v>
      </c>
      <c r="E49" s="32">
        <v>480.07924600000001</v>
      </c>
      <c r="F49" s="32">
        <v>0</v>
      </c>
      <c r="G49" s="32">
        <v>4230760.860270001</v>
      </c>
      <c r="H49" s="32">
        <v>888635.15706</v>
      </c>
      <c r="I49" s="32">
        <v>4311855.1084039994</v>
      </c>
      <c r="J49" s="32">
        <v>5.5</v>
      </c>
      <c r="K49" s="32">
        <v>83619.031106000009</v>
      </c>
      <c r="L49" s="32">
        <v>10016896.262396</v>
      </c>
      <c r="M49" s="33">
        <v>20576462.195149004</v>
      </c>
      <c r="N49" s="34"/>
      <c r="O49" s="35"/>
      <c r="P49" s="34"/>
      <c r="Q49" s="34"/>
    </row>
    <row r="50" spans="1:17" ht="17.25" thickTop="1" thickBot="1" x14ac:dyDescent="0.3">
      <c r="A50" s="30"/>
      <c r="B50" s="31" t="s">
        <v>61</v>
      </c>
      <c r="C50" s="36">
        <v>684037.59010599996</v>
      </c>
      <c r="D50" s="36">
        <v>14.28</v>
      </c>
      <c r="E50" s="36">
        <v>10.255967999999999</v>
      </c>
      <c r="F50" s="36">
        <v>0</v>
      </c>
      <c r="G50" s="36">
        <v>2534827.0542680002</v>
      </c>
      <c r="H50" s="36">
        <v>500130.48117599986</v>
      </c>
      <c r="I50" s="36">
        <v>2795367.08757</v>
      </c>
      <c r="J50" s="36">
        <v>0.3548</v>
      </c>
      <c r="K50" s="36">
        <v>14734.194090000003</v>
      </c>
      <c r="L50" s="36">
        <v>7884436.4429670013</v>
      </c>
      <c r="M50" s="37">
        <v>14413557.740945004</v>
      </c>
      <c r="N50" s="34"/>
      <c r="O50" s="34"/>
      <c r="P50" s="34"/>
      <c r="Q50" s="34"/>
    </row>
    <row r="51" spans="1:17" ht="15.75" thickTop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7" x14ac:dyDescent="0.25">
      <c r="A52" s="38" t="s">
        <v>86</v>
      </c>
      <c r="B52" s="38" t="s">
        <v>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7" x14ac:dyDescent="0.25">
      <c r="A53" s="38" t="s">
        <v>88</v>
      </c>
      <c r="B53" s="38" t="s">
        <v>89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7" x14ac:dyDescent="0.25">
      <c r="A54" s="38"/>
      <c r="B54" s="3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7" x14ac:dyDescent="0.25">
      <c r="A55" s="38"/>
      <c r="B55" s="38" t="s">
        <v>64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7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7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7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7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7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7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7" x14ac:dyDescent="0.25">
      <c r="A63" s="170" t="s">
        <v>90</v>
      </c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</row>
    <row r="64" spans="1:17" x14ac:dyDescent="0.25">
      <c r="A64" s="170" t="s">
        <v>91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</row>
    <row r="65" spans="1:13" x14ac:dyDescent="0.25">
      <c r="A65" s="170" t="s">
        <v>92</v>
      </c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</row>
    <row r="66" spans="1:13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x14ac:dyDescent="0.25">
      <c r="A67" s="17"/>
      <c r="B67" s="18"/>
      <c r="C67" s="171" t="s">
        <v>93</v>
      </c>
      <c r="D67" s="171"/>
      <c r="E67" s="171"/>
      <c r="F67" s="171"/>
      <c r="G67" s="171"/>
      <c r="H67" s="171"/>
      <c r="I67" s="171"/>
      <c r="J67" s="171"/>
      <c r="K67" s="171"/>
      <c r="L67" s="18" t="s">
        <v>78</v>
      </c>
      <c r="M67" s="19"/>
    </row>
    <row r="68" spans="1:13" ht="15.75" thickBot="1" x14ac:dyDescent="0.3">
      <c r="A68" s="39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1" t="s">
        <v>94</v>
      </c>
      <c r="M68" s="42"/>
    </row>
    <row r="69" spans="1:13" ht="16.5" thickTop="1" thickBot="1" x14ac:dyDescent="0.3">
      <c r="A69" s="39"/>
      <c r="B69" s="41" t="s">
        <v>79</v>
      </c>
      <c r="C69" s="41" t="s">
        <v>95</v>
      </c>
      <c r="D69" s="41" t="s">
        <v>10</v>
      </c>
      <c r="E69" s="41" t="s">
        <v>11</v>
      </c>
      <c r="F69" s="41" t="s">
        <v>12</v>
      </c>
      <c r="G69" s="41" t="s">
        <v>13</v>
      </c>
      <c r="H69" s="41" t="s">
        <v>81</v>
      </c>
      <c r="I69" s="41" t="s">
        <v>15</v>
      </c>
      <c r="J69" s="41" t="s">
        <v>82</v>
      </c>
      <c r="K69" s="41" t="s">
        <v>83</v>
      </c>
      <c r="L69" s="41" t="s">
        <v>84</v>
      </c>
      <c r="M69" s="43" t="s">
        <v>4</v>
      </c>
    </row>
    <row r="70" spans="1:13" ht="15.75" thickTop="1" x14ac:dyDescent="0.25">
      <c r="A70" s="23">
        <v>1</v>
      </c>
      <c r="B70" s="24" t="s">
        <v>18</v>
      </c>
      <c r="C70" s="44">
        <v>1.5733779916418982</v>
      </c>
      <c r="D70" s="44">
        <v>0.53667726450046449</v>
      </c>
      <c r="E70" s="44">
        <v>0</v>
      </c>
      <c r="F70" s="44">
        <v>0</v>
      </c>
      <c r="G70" s="44">
        <v>9.9215834925543778</v>
      </c>
      <c r="H70" s="44">
        <v>5.6303498798688416</v>
      </c>
      <c r="I70" s="44">
        <v>11.699593244373316</v>
      </c>
      <c r="J70" s="44">
        <v>0</v>
      </c>
      <c r="K70" s="44">
        <v>0</v>
      </c>
      <c r="L70" s="44">
        <v>9.3803747260455932</v>
      </c>
      <c r="M70" s="45">
        <v>9.381169264855842</v>
      </c>
    </row>
    <row r="71" spans="1:13" x14ac:dyDescent="0.25">
      <c r="A71" s="23">
        <v>2</v>
      </c>
      <c r="B71" s="24" t="s">
        <v>20</v>
      </c>
      <c r="C71" s="44">
        <v>17.191783786093765</v>
      </c>
      <c r="D71" s="44">
        <v>0</v>
      </c>
      <c r="E71" s="44">
        <v>0</v>
      </c>
      <c r="F71" s="44">
        <v>0</v>
      </c>
      <c r="G71" s="44">
        <v>3.7306478067618132</v>
      </c>
      <c r="H71" s="44">
        <v>4.8291953787849611</v>
      </c>
      <c r="I71" s="44">
        <v>7.0870899582502433</v>
      </c>
      <c r="J71" s="44">
        <v>0</v>
      </c>
      <c r="K71" s="44">
        <v>9.6568925676305587E-5</v>
      </c>
      <c r="L71" s="44">
        <v>16.550408085173203</v>
      </c>
      <c r="M71" s="45">
        <v>11.390125024366601</v>
      </c>
    </row>
    <row r="72" spans="1:13" x14ac:dyDescent="0.25">
      <c r="A72" s="23">
        <v>3</v>
      </c>
      <c r="B72" s="24" t="s">
        <v>21</v>
      </c>
      <c r="C72" s="44">
        <v>0.82724005905308196</v>
      </c>
      <c r="D72" s="44">
        <v>5.9517508633101519</v>
      </c>
      <c r="E72" s="44">
        <v>0</v>
      </c>
      <c r="F72" s="44">
        <v>0</v>
      </c>
      <c r="G72" s="44">
        <v>12.898400391795583</v>
      </c>
      <c r="H72" s="44">
        <v>38.238058109156846</v>
      </c>
      <c r="I72" s="44">
        <v>20.927815541673155</v>
      </c>
      <c r="J72" s="44">
        <v>0</v>
      </c>
      <c r="K72" s="44">
        <v>0.1150972436860658</v>
      </c>
      <c r="L72" s="44">
        <v>0.44668257157629271</v>
      </c>
      <c r="M72" s="45">
        <v>8.9488360621443839</v>
      </c>
    </row>
    <row r="73" spans="1:13" x14ac:dyDescent="0.25">
      <c r="A73" s="23">
        <v>4</v>
      </c>
      <c r="B73" s="24" t="s">
        <v>22</v>
      </c>
      <c r="C73" s="44">
        <v>1.2128027520400648</v>
      </c>
      <c r="D73" s="44">
        <v>0</v>
      </c>
      <c r="E73" s="44">
        <v>0</v>
      </c>
      <c r="F73" s="44">
        <v>0</v>
      </c>
      <c r="G73" s="44">
        <v>19.264509372930753</v>
      </c>
      <c r="H73" s="44">
        <v>13.416469371012083</v>
      </c>
      <c r="I73" s="44">
        <v>12.539138139248021</v>
      </c>
      <c r="J73" s="44">
        <v>0</v>
      </c>
      <c r="K73" s="44">
        <v>0</v>
      </c>
      <c r="L73" s="44">
        <v>7.8978226033636512</v>
      </c>
      <c r="M73" s="45">
        <v>11.074347049694559</v>
      </c>
    </row>
    <row r="74" spans="1:13" x14ac:dyDescent="0.25">
      <c r="A74" s="23">
        <v>5</v>
      </c>
      <c r="B74" s="24" t="s">
        <v>85</v>
      </c>
      <c r="C74" s="44">
        <v>0.33398833083923574</v>
      </c>
      <c r="D74" s="44">
        <v>0</v>
      </c>
      <c r="E74" s="44">
        <v>0</v>
      </c>
      <c r="F74" s="44">
        <v>0</v>
      </c>
      <c r="G74" s="44">
        <v>18.405655139494332</v>
      </c>
      <c r="H74" s="44">
        <v>10.840668044995613</v>
      </c>
      <c r="I74" s="44">
        <v>6.2306912157454626</v>
      </c>
      <c r="J74" s="44">
        <v>0</v>
      </c>
      <c r="K74" s="44">
        <v>0</v>
      </c>
      <c r="L74" s="44">
        <v>2.3216833191339497</v>
      </c>
      <c r="M74" s="45">
        <v>6.7054271293258569</v>
      </c>
    </row>
    <row r="75" spans="1:13" x14ac:dyDescent="0.25">
      <c r="A75" s="23">
        <v>6</v>
      </c>
      <c r="B75" s="24" t="s">
        <v>24</v>
      </c>
      <c r="C75" s="44">
        <v>1.752753222582742</v>
      </c>
      <c r="D75" s="44">
        <v>0</v>
      </c>
      <c r="E75" s="44">
        <v>40.05693884963317</v>
      </c>
      <c r="F75" s="44">
        <v>0</v>
      </c>
      <c r="G75" s="44">
        <v>4.5886262826873807</v>
      </c>
      <c r="H75" s="44">
        <v>4.2670933161650435</v>
      </c>
      <c r="I75" s="44">
        <v>3.0520221731131012</v>
      </c>
      <c r="J75" s="44">
        <v>0</v>
      </c>
      <c r="K75" s="44">
        <v>0.1038623993261843</v>
      </c>
      <c r="L75" s="44">
        <v>13.200520774572896</v>
      </c>
      <c r="M75" s="45">
        <v>8.2838100844461362</v>
      </c>
    </row>
    <row r="76" spans="1:13" x14ac:dyDescent="0.25">
      <c r="A76" s="23">
        <v>7</v>
      </c>
      <c r="B76" s="24" t="s">
        <v>25</v>
      </c>
      <c r="C76" s="44">
        <v>1.8139654380368513</v>
      </c>
      <c r="D76" s="44">
        <v>0</v>
      </c>
      <c r="E76" s="44">
        <v>0</v>
      </c>
      <c r="F76" s="44">
        <v>0</v>
      </c>
      <c r="G76" s="44">
        <v>3.9572242581046155</v>
      </c>
      <c r="H76" s="44">
        <v>6.0768963238705016</v>
      </c>
      <c r="I76" s="44">
        <v>13.347638696700741</v>
      </c>
      <c r="J76" s="44">
        <v>0</v>
      </c>
      <c r="K76" s="44">
        <v>0</v>
      </c>
      <c r="L76" s="44">
        <v>0</v>
      </c>
      <c r="M76" s="45">
        <v>3.9651816113138767</v>
      </c>
    </row>
    <row r="77" spans="1:13" x14ac:dyDescent="0.25">
      <c r="A77" s="23">
        <v>8</v>
      </c>
      <c r="B77" s="24" t="s">
        <v>26</v>
      </c>
      <c r="C77" s="44">
        <v>7.3368033332174898</v>
      </c>
      <c r="D77" s="44">
        <v>0</v>
      </c>
      <c r="E77" s="44">
        <v>0</v>
      </c>
      <c r="F77" s="44">
        <v>0</v>
      </c>
      <c r="G77" s="44">
        <v>1.1522048720543623</v>
      </c>
      <c r="H77" s="44">
        <v>0.53962524798872269</v>
      </c>
      <c r="I77" s="44">
        <v>1.4039942595011677E-2</v>
      </c>
      <c r="J77" s="44">
        <v>0</v>
      </c>
      <c r="K77" s="44">
        <v>17.486308088722662</v>
      </c>
      <c r="L77" s="44">
        <v>6.3737390976262853</v>
      </c>
      <c r="M77" s="45">
        <v>3.8093530757138199</v>
      </c>
    </row>
    <row r="78" spans="1:13" x14ac:dyDescent="0.25">
      <c r="A78" s="23">
        <v>9</v>
      </c>
      <c r="B78" s="24" t="s">
        <v>27</v>
      </c>
      <c r="C78" s="44">
        <v>20.483294864845991</v>
      </c>
      <c r="D78" s="44">
        <v>34.106765464632971</v>
      </c>
      <c r="E78" s="44">
        <v>0</v>
      </c>
      <c r="F78" s="44">
        <v>0</v>
      </c>
      <c r="G78" s="44">
        <v>0.17769848186409221</v>
      </c>
      <c r="H78" s="44">
        <v>1.0077990626242261</v>
      </c>
      <c r="I78" s="44">
        <v>2.1924010309333131</v>
      </c>
      <c r="J78" s="44">
        <v>43.636363636363633</v>
      </c>
      <c r="K78" s="44">
        <v>0</v>
      </c>
      <c r="L78" s="44">
        <v>1.6097423873433481</v>
      </c>
      <c r="M78" s="45">
        <v>2.3626402112682499</v>
      </c>
    </row>
    <row r="79" spans="1:13" x14ac:dyDescent="0.25">
      <c r="A79" s="23">
        <v>10</v>
      </c>
      <c r="B79" s="24" t="s">
        <v>28</v>
      </c>
      <c r="C79" s="44">
        <v>2.5353393711371033</v>
      </c>
      <c r="D79" s="44">
        <v>0.12972784910856056</v>
      </c>
      <c r="E79" s="44">
        <v>0</v>
      </c>
      <c r="F79" s="44">
        <v>0</v>
      </c>
      <c r="G79" s="44">
        <v>9.1505815077738362</v>
      </c>
      <c r="H79" s="44">
        <v>0</v>
      </c>
      <c r="I79" s="44">
        <v>7.766295853664483E-2</v>
      </c>
      <c r="J79" s="44">
        <v>0</v>
      </c>
      <c r="K79" s="44">
        <v>0</v>
      </c>
      <c r="L79" s="44">
        <v>5.749129212847123</v>
      </c>
      <c r="M79" s="45">
        <v>4.8251534071880826</v>
      </c>
    </row>
    <row r="80" spans="1:13" x14ac:dyDescent="0.25">
      <c r="A80" s="23">
        <v>11</v>
      </c>
      <c r="B80" s="24" t="s">
        <v>29</v>
      </c>
      <c r="C80" s="44">
        <v>1.3448992553464043</v>
      </c>
      <c r="D80" s="44">
        <v>0</v>
      </c>
      <c r="E80" s="44">
        <v>0</v>
      </c>
      <c r="F80" s="44">
        <v>0</v>
      </c>
      <c r="G80" s="44">
        <v>2.5308214464564834E-2</v>
      </c>
      <c r="H80" s="44">
        <v>0.28558470614601728</v>
      </c>
      <c r="I80" s="44">
        <v>0.14620355129079024</v>
      </c>
      <c r="J80" s="44">
        <v>0</v>
      </c>
      <c r="K80" s="44">
        <v>0</v>
      </c>
      <c r="L80" s="44">
        <v>1.1134407819885115</v>
      </c>
      <c r="M80" s="45">
        <v>0.65846130404740788</v>
      </c>
    </row>
    <row r="81" spans="1:13" x14ac:dyDescent="0.25">
      <c r="A81" s="23">
        <v>12</v>
      </c>
      <c r="B81" s="24" t="s">
        <v>30</v>
      </c>
      <c r="C81" s="44">
        <v>4.3029639743537599E-3</v>
      </c>
      <c r="D81" s="44">
        <v>0</v>
      </c>
      <c r="E81" s="44">
        <v>0</v>
      </c>
      <c r="F81" s="44">
        <v>0</v>
      </c>
      <c r="G81" s="44">
        <v>8.2876216305362949</v>
      </c>
      <c r="H81" s="44">
        <v>7.8707078950599714</v>
      </c>
      <c r="I81" s="44">
        <v>14.497356151500599</v>
      </c>
      <c r="J81" s="44">
        <v>0</v>
      </c>
      <c r="K81" s="44">
        <v>0</v>
      </c>
      <c r="L81" s="44">
        <v>11.043590349725712</v>
      </c>
      <c r="M81" s="45">
        <v>10.458290744306527</v>
      </c>
    </row>
    <row r="82" spans="1:13" x14ac:dyDescent="0.25">
      <c r="A82" s="23">
        <v>13</v>
      </c>
      <c r="B82" s="24" t="s">
        <v>31</v>
      </c>
      <c r="C82" s="44">
        <v>11.344975054144568</v>
      </c>
      <c r="D82" s="44">
        <v>0</v>
      </c>
      <c r="E82" s="44">
        <v>0</v>
      </c>
      <c r="F82" s="44">
        <v>0</v>
      </c>
      <c r="G82" s="44">
        <v>1.0133994621776805</v>
      </c>
      <c r="H82" s="44">
        <v>0.16566167952103689</v>
      </c>
      <c r="I82" s="44">
        <v>0</v>
      </c>
      <c r="J82" s="44">
        <v>0</v>
      </c>
      <c r="K82" s="44">
        <v>0</v>
      </c>
      <c r="L82" s="44">
        <v>2.5542940828240055</v>
      </c>
      <c r="M82" s="45">
        <v>2.0347032517072026</v>
      </c>
    </row>
    <row r="83" spans="1:13" x14ac:dyDescent="0.25">
      <c r="A83" s="23">
        <v>14</v>
      </c>
      <c r="B83" s="24" t="s">
        <v>32</v>
      </c>
      <c r="C83" s="44">
        <v>0.47035367355181562</v>
      </c>
      <c r="D83" s="44">
        <v>10.23388025064679</v>
      </c>
      <c r="E83" s="44">
        <v>0</v>
      </c>
      <c r="F83" s="44">
        <v>0</v>
      </c>
      <c r="G83" s="44">
        <v>1.1103954106260197</v>
      </c>
      <c r="H83" s="44">
        <v>0.51418568562120126</v>
      </c>
      <c r="I83" s="44">
        <v>0.20160101008629563</v>
      </c>
      <c r="J83" s="44">
        <v>0</v>
      </c>
      <c r="K83" s="44">
        <v>0</v>
      </c>
      <c r="L83" s="44">
        <v>0.33448690549766852</v>
      </c>
      <c r="M83" s="45">
        <v>0.47947736103662864</v>
      </c>
    </row>
    <row r="84" spans="1:13" x14ac:dyDescent="0.25">
      <c r="A84" s="23">
        <v>15</v>
      </c>
      <c r="B84" s="24" t="s">
        <v>33</v>
      </c>
      <c r="C84" s="44">
        <v>12.109502703972799</v>
      </c>
      <c r="D84" s="44">
        <v>10.74464895755068</v>
      </c>
      <c r="E84" s="44">
        <v>40.05693884963317</v>
      </c>
      <c r="F84" s="44">
        <v>0</v>
      </c>
      <c r="G84" s="44">
        <v>0.14499790500114687</v>
      </c>
      <c r="H84" s="44">
        <v>0.6081490998937723</v>
      </c>
      <c r="I84" s="44">
        <v>0.63894074922191668</v>
      </c>
      <c r="J84" s="44">
        <v>0</v>
      </c>
      <c r="K84" s="44">
        <v>81.782435344545675</v>
      </c>
      <c r="L84" s="44">
        <v>0</v>
      </c>
      <c r="M84" s="45">
        <v>1.1377816885120016</v>
      </c>
    </row>
    <row r="85" spans="1:13" x14ac:dyDescent="0.25">
      <c r="A85" s="23">
        <v>16</v>
      </c>
      <c r="B85" s="24" t="s">
        <v>34</v>
      </c>
      <c r="C85" s="44">
        <v>1.0284448342423609</v>
      </c>
      <c r="D85" s="44">
        <v>5.3667726450046453</v>
      </c>
      <c r="E85" s="44">
        <v>0</v>
      </c>
      <c r="F85" s="44">
        <v>0</v>
      </c>
      <c r="G85" s="44">
        <v>0.28858455493560609</v>
      </c>
      <c r="H85" s="44">
        <v>2.0973888836069949E-2</v>
      </c>
      <c r="I85" s="44">
        <v>0.32242085657989189</v>
      </c>
      <c r="J85" s="44">
        <v>0</v>
      </c>
      <c r="K85" s="44">
        <v>0</v>
      </c>
      <c r="L85" s="44">
        <v>2.0691837794816332</v>
      </c>
      <c r="M85" s="45">
        <v>1.1873096173480995</v>
      </c>
    </row>
    <row r="86" spans="1:13" x14ac:dyDescent="0.25">
      <c r="A86" s="23">
        <v>17</v>
      </c>
      <c r="B86" s="24" t="s">
        <v>35</v>
      </c>
      <c r="C86" s="44">
        <v>4.2629688059223803</v>
      </c>
      <c r="D86" s="44">
        <v>0</v>
      </c>
      <c r="E86" s="44">
        <v>0</v>
      </c>
      <c r="F86" s="44">
        <v>0</v>
      </c>
      <c r="G86" s="44">
        <v>0.18597867083174857</v>
      </c>
      <c r="H86" s="44">
        <v>0.19140761486720648</v>
      </c>
      <c r="I86" s="44">
        <v>4.1560309679870087E-2</v>
      </c>
      <c r="J86" s="44">
        <v>0</v>
      </c>
      <c r="K86" s="44">
        <v>0</v>
      </c>
      <c r="L86" s="44">
        <v>0.15060162656003773</v>
      </c>
      <c r="M86" s="45">
        <v>0.34486035411242444</v>
      </c>
    </row>
    <row r="87" spans="1:13" x14ac:dyDescent="0.25">
      <c r="A87" s="23">
        <v>18</v>
      </c>
      <c r="B87" s="24" t="s">
        <v>36</v>
      </c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5">
        <v>0</v>
      </c>
    </row>
    <row r="88" spans="1:13" x14ac:dyDescent="0.25">
      <c r="A88" s="23">
        <v>19</v>
      </c>
      <c r="B88" s="24" t="s">
        <v>37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5">
        <v>0</v>
      </c>
    </row>
    <row r="89" spans="1:13" x14ac:dyDescent="0.25">
      <c r="A89" s="23">
        <v>20</v>
      </c>
      <c r="B89" s="24" t="s">
        <v>38</v>
      </c>
      <c r="C89" s="44">
        <v>0.47735714071170232</v>
      </c>
      <c r="D89" s="44">
        <v>0</v>
      </c>
      <c r="E89" s="44">
        <v>0</v>
      </c>
      <c r="F89" s="44">
        <v>0</v>
      </c>
      <c r="G89" s="44">
        <v>1.2365730001260633</v>
      </c>
      <c r="H89" s="44">
        <v>4.8123923915506941</v>
      </c>
      <c r="I89" s="44">
        <v>1.5274139187941669</v>
      </c>
      <c r="J89" s="44">
        <v>0</v>
      </c>
      <c r="K89" s="44">
        <v>0</v>
      </c>
      <c r="L89" s="44">
        <v>4.8111119072398747</v>
      </c>
      <c r="M89" s="45">
        <v>3.1484980163535279</v>
      </c>
    </row>
    <row r="90" spans="1:13" x14ac:dyDescent="0.25">
      <c r="A90" s="23">
        <v>21</v>
      </c>
      <c r="B90" s="24" t="s">
        <v>39</v>
      </c>
      <c r="C90" s="44">
        <v>0.44394171656372444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56.36363636363636</v>
      </c>
      <c r="K90" s="44">
        <v>0</v>
      </c>
      <c r="L90" s="44">
        <v>3.2891187796048188E-2</v>
      </c>
      <c r="M90" s="45">
        <v>3.8555417412184309E-2</v>
      </c>
    </row>
    <row r="91" spans="1:13" x14ac:dyDescent="0.25">
      <c r="A91" s="23">
        <v>22</v>
      </c>
      <c r="B91" s="24" t="s">
        <v>40</v>
      </c>
      <c r="C91" s="44">
        <v>0.59083532665855332</v>
      </c>
      <c r="D91" s="44">
        <v>0</v>
      </c>
      <c r="E91" s="44">
        <v>9.9430611503668285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7.1536846117701294E-2</v>
      </c>
      <c r="M91" s="45">
        <v>6.5039894638229317E-2</v>
      </c>
    </row>
    <row r="92" spans="1:13" x14ac:dyDescent="0.25">
      <c r="A92" s="23">
        <v>23</v>
      </c>
      <c r="B92" s="24" t="s">
        <v>41</v>
      </c>
      <c r="C92" s="44">
        <v>2.4979167420409074</v>
      </c>
      <c r="D92" s="44">
        <v>0</v>
      </c>
      <c r="E92" s="44">
        <v>9.9430611503668285</v>
      </c>
      <c r="F92" s="44">
        <v>0</v>
      </c>
      <c r="G92" s="44">
        <v>0</v>
      </c>
      <c r="H92" s="44">
        <v>1.6186053281514313E-3</v>
      </c>
      <c r="I92" s="44">
        <v>0</v>
      </c>
      <c r="J92" s="44">
        <v>0</v>
      </c>
      <c r="K92" s="44">
        <v>0</v>
      </c>
      <c r="L92" s="44">
        <v>0</v>
      </c>
      <c r="M92" s="45">
        <v>0.12706238932640126</v>
      </c>
    </row>
    <row r="93" spans="1:13" x14ac:dyDescent="0.25">
      <c r="A93" s="23">
        <v>24</v>
      </c>
      <c r="B93" s="24" t="s">
        <v>42</v>
      </c>
      <c r="C93" s="44">
        <v>0.19523270148803626</v>
      </c>
      <c r="D93" s="44">
        <v>0</v>
      </c>
      <c r="E93" s="44">
        <v>0</v>
      </c>
      <c r="F93" s="44">
        <v>0</v>
      </c>
      <c r="G93" s="44">
        <v>0</v>
      </c>
      <c r="H93" s="44">
        <v>1.2512495833258206E-2</v>
      </c>
      <c r="I93" s="44">
        <v>0</v>
      </c>
      <c r="J93" s="44">
        <v>0</v>
      </c>
      <c r="K93" s="44">
        <v>0</v>
      </c>
      <c r="L93" s="44">
        <v>4.1086088197299329E-2</v>
      </c>
      <c r="M93" s="45">
        <v>3.0449006435504158E-2</v>
      </c>
    </row>
    <row r="94" spans="1:13" x14ac:dyDescent="0.25">
      <c r="A94" s="23">
        <v>25</v>
      </c>
      <c r="B94" s="24" t="s">
        <v>43</v>
      </c>
      <c r="C94" s="44">
        <v>0.31243576615332996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1.1557775630943101E-3</v>
      </c>
      <c r="L94" s="44">
        <v>0</v>
      </c>
      <c r="M94" s="45">
        <v>1.5859714527453384E-2</v>
      </c>
    </row>
    <row r="95" spans="1:13" x14ac:dyDescent="0.25">
      <c r="A95" s="23">
        <v>26</v>
      </c>
      <c r="B95" s="24" t="s">
        <v>44</v>
      </c>
      <c r="C95" s="44">
        <v>6.5395735826459189E-2</v>
      </c>
      <c r="D95" s="44">
        <v>1.6211354610427826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5">
        <v>3.3207325269019694E-3</v>
      </c>
    </row>
    <row r="96" spans="1:13" x14ac:dyDescent="0.25">
      <c r="A96" s="23">
        <v>27</v>
      </c>
      <c r="B96" s="24" t="s">
        <v>45</v>
      </c>
      <c r="C96" s="44">
        <v>0.52339157239634915</v>
      </c>
      <c r="D96" s="44">
        <v>26.319393295605543</v>
      </c>
      <c r="E96" s="44">
        <v>0</v>
      </c>
      <c r="F96" s="44">
        <v>0</v>
      </c>
      <c r="G96" s="44">
        <v>0</v>
      </c>
      <c r="H96" s="44">
        <v>7.821171236342081E-2</v>
      </c>
      <c r="I96" s="44">
        <v>0</v>
      </c>
      <c r="J96" s="44">
        <v>0</v>
      </c>
      <c r="K96" s="44">
        <v>0</v>
      </c>
      <c r="L96" s="44">
        <v>6.4574023924780122E-2</v>
      </c>
      <c r="M96" s="45">
        <v>6.1408066163963333E-2</v>
      </c>
    </row>
    <row r="97" spans="1:13" x14ac:dyDescent="0.25">
      <c r="A97" s="23">
        <v>28</v>
      </c>
      <c r="B97" s="24" t="s">
        <v>46</v>
      </c>
      <c r="C97" s="44">
        <v>0.2472644971683321</v>
      </c>
      <c r="D97" s="44">
        <v>4.9892479485974226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1.497469835672638E-6</v>
      </c>
      <c r="M97" s="45">
        <v>1.2555084841596564E-2</v>
      </c>
    </row>
    <row r="98" spans="1:13" x14ac:dyDescent="0.25">
      <c r="A98" s="23">
        <v>29</v>
      </c>
      <c r="B98" s="24" t="s">
        <v>47</v>
      </c>
      <c r="C98" s="44">
        <v>0.26924458415986691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2.0732454900189315E-4</v>
      </c>
      <c r="M98" s="45">
        <v>1.3764145241001138E-2</v>
      </c>
    </row>
    <row r="99" spans="1:13" x14ac:dyDescent="0.25">
      <c r="A99" s="23">
        <v>30</v>
      </c>
      <c r="B99" s="24" t="s">
        <v>48</v>
      </c>
      <c r="C99" s="44">
        <v>0.31952798105585611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1.9932114176876049E-4</v>
      </c>
      <c r="M99" s="45">
        <v>1.6311954840280037E-2</v>
      </c>
    </row>
    <row r="100" spans="1:13" x14ac:dyDescent="0.25">
      <c r="A100" s="23">
        <v>31</v>
      </c>
      <c r="B100" s="24" t="s">
        <v>49</v>
      </c>
      <c r="C100" s="44">
        <v>6.4197981614677699E-2</v>
      </c>
      <c r="D100" s="44">
        <v>0</v>
      </c>
      <c r="E100" s="44">
        <v>0</v>
      </c>
      <c r="F100" s="44">
        <v>0</v>
      </c>
      <c r="G100" s="44">
        <v>6.5534941930588231E-2</v>
      </c>
      <c r="H100" s="44">
        <v>6.2520144581955567E-2</v>
      </c>
      <c r="I100" s="44">
        <v>0</v>
      </c>
      <c r="J100" s="44">
        <v>0</v>
      </c>
      <c r="K100" s="44">
        <v>0</v>
      </c>
      <c r="L100" s="44">
        <v>4.2295440124550124E-2</v>
      </c>
      <c r="M100" s="45">
        <v>4.0022611593267449E-2</v>
      </c>
    </row>
    <row r="101" spans="1:13" x14ac:dyDescent="0.25">
      <c r="A101" s="23">
        <v>32</v>
      </c>
      <c r="B101" s="24" t="s">
        <v>50</v>
      </c>
      <c r="C101" s="44">
        <v>0.35850157566580676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5">
        <v>1.8192695675753857E-2</v>
      </c>
    </row>
    <row r="102" spans="1:13" x14ac:dyDescent="0.25">
      <c r="A102" s="23">
        <v>33</v>
      </c>
      <c r="B102" s="24" t="s">
        <v>51</v>
      </c>
      <c r="C102" s="44">
        <v>3.5442092511764569</v>
      </c>
      <c r="D102" s="44">
        <v>0</v>
      </c>
      <c r="E102" s="44">
        <v>0</v>
      </c>
      <c r="F102" s="44">
        <v>0</v>
      </c>
      <c r="G102" s="44">
        <v>0.45411498748179979</v>
      </c>
      <c r="H102" s="44">
        <v>2.8680030041034264E-3</v>
      </c>
      <c r="I102" s="44">
        <v>0</v>
      </c>
      <c r="J102" s="44">
        <v>0</v>
      </c>
      <c r="K102" s="44">
        <v>0</v>
      </c>
      <c r="L102" s="44">
        <v>3.0061185945632762</v>
      </c>
      <c r="M102" s="45">
        <v>1.7367700035152331</v>
      </c>
    </row>
    <row r="103" spans="1:13" x14ac:dyDescent="0.25">
      <c r="A103" s="23">
        <v>34</v>
      </c>
      <c r="B103" s="24" t="s">
        <v>52</v>
      </c>
      <c r="C103" s="44">
        <v>2.0694029212053142E-2</v>
      </c>
      <c r="D103" s="44">
        <v>0</v>
      </c>
      <c r="E103" s="44">
        <v>0</v>
      </c>
      <c r="F103" s="44">
        <v>0</v>
      </c>
      <c r="G103" s="44">
        <v>3.8129434007694072</v>
      </c>
      <c r="H103" s="44">
        <v>0.52705134292630396</v>
      </c>
      <c r="I103" s="44">
        <v>5.4564105516774735</v>
      </c>
      <c r="J103" s="44">
        <v>0</v>
      </c>
      <c r="K103" s="44">
        <v>0</v>
      </c>
      <c r="L103" s="44">
        <v>11.031105792161759</v>
      </c>
      <c r="M103" s="45">
        <v>7.3212930908217819</v>
      </c>
    </row>
    <row r="104" spans="1:13" x14ac:dyDescent="0.25">
      <c r="A104" s="23">
        <v>35</v>
      </c>
      <c r="B104" s="24" t="s">
        <v>53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</row>
    <row r="105" spans="1:13" x14ac:dyDescent="0.25">
      <c r="A105" s="23">
        <v>36</v>
      </c>
      <c r="B105" s="24" t="s">
        <v>54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5">
        <v>0</v>
      </c>
    </row>
    <row r="106" spans="1:13" x14ac:dyDescent="0.25">
      <c r="A106" s="23">
        <v>37</v>
      </c>
      <c r="B106" s="24" t="s">
        <v>55</v>
      </c>
      <c r="C106" s="44">
        <v>0</v>
      </c>
      <c r="D106" s="44">
        <v>0</v>
      </c>
      <c r="E106" s="44">
        <v>0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5">
        <v>0</v>
      </c>
    </row>
    <row r="107" spans="1:13" x14ac:dyDescent="0.25">
      <c r="A107" s="23">
        <v>38</v>
      </c>
      <c r="B107" s="24" t="s">
        <v>56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5">
        <v>0</v>
      </c>
    </row>
    <row r="108" spans="1:13" x14ac:dyDescent="0.25">
      <c r="A108" s="23">
        <v>39</v>
      </c>
      <c r="B108" s="24" t="s">
        <v>57</v>
      </c>
      <c r="C108" s="44">
        <v>4.4430569574649725</v>
      </c>
      <c r="D108" s="44">
        <v>0</v>
      </c>
      <c r="E108" s="44">
        <v>0</v>
      </c>
      <c r="F108" s="44">
        <v>0</v>
      </c>
      <c r="G108" s="44">
        <v>0.12741621509791445</v>
      </c>
      <c r="H108" s="44">
        <v>0</v>
      </c>
      <c r="I108" s="44">
        <v>0</v>
      </c>
      <c r="J108" s="44">
        <v>0</v>
      </c>
      <c r="K108" s="44">
        <v>0.51104457723062202</v>
      </c>
      <c r="L108" s="44">
        <v>0.10317167295419316</v>
      </c>
      <c r="M108" s="45">
        <v>0.30396993469919997</v>
      </c>
    </row>
    <row r="109" spans="1:13" x14ac:dyDescent="0.25">
      <c r="A109" s="23">
        <v>40</v>
      </c>
      <c r="B109" s="24" t="s">
        <v>58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5">
        <v>0</v>
      </c>
    </row>
    <row r="110" spans="1:13" ht="15.75" thickBot="1" x14ac:dyDescent="0.3">
      <c r="A110" s="23">
        <v>41</v>
      </c>
      <c r="B110" s="24" t="s">
        <v>59</v>
      </c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6">
        <v>0</v>
      </c>
    </row>
    <row r="111" spans="1:13" ht="16.5" thickTop="1" thickBot="1" x14ac:dyDescent="0.3">
      <c r="A111" s="30"/>
      <c r="B111" s="31" t="s">
        <v>4</v>
      </c>
      <c r="C111" s="47">
        <v>100</v>
      </c>
      <c r="D111" s="47">
        <v>100</v>
      </c>
      <c r="E111" s="47">
        <v>100</v>
      </c>
      <c r="F111" s="47">
        <v>0</v>
      </c>
      <c r="G111" s="47">
        <v>100</v>
      </c>
      <c r="H111" s="47">
        <v>100</v>
      </c>
      <c r="I111" s="47">
        <v>100</v>
      </c>
      <c r="J111" s="47">
        <v>100</v>
      </c>
      <c r="K111" s="47">
        <v>100</v>
      </c>
      <c r="L111" s="47">
        <v>100</v>
      </c>
      <c r="M111" s="48">
        <v>100</v>
      </c>
    </row>
    <row r="112" spans="1:13" ht="16.5" thickTop="1" thickBot="1" x14ac:dyDescent="0.3">
      <c r="A112" s="30"/>
      <c r="B112" s="31" t="s">
        <v>72</v>
      </c>
      <c r="C112" s="49">
        <v>1044183.1785670001</v>
      </c>
      <c r="D112" s="49">
        <v>27.018099999999997</v>
      </c>
      <c r="E112" s="49">
        <v>480.07924600000001</v>
      </c>
      <c r="F112" s="49">
        <v>0</v>
      </c>
      <c r="G112" s="49">
        <v>4230760.860270001</v>
      </c>
      <c r="H112" s="49">
        <v>888635.15706</v>
      </c>
      <c r="I112" s="49">
        <v>4311855.1084039994</v>
      </c>
      <c r="J112" s="49">
        <v>5.5</v>
      </c>
      <c r="K112" s="49">
        <v>83619.031106000009</v>
      </c>
      <c r="L112" s="49">
        <v>10016896.262396</v>
      </c>
      <c r="M112" s="50">
        <v>20576462.195149004</v>
      </c>
    </row>
    <row r="113" spans="1:13" ht="15.75" thickTop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 x14ac:dyDescent="0.25">
      <c r="A114" s="38" t="s">
        <v>86</v>
      </c>
      <c r="B114" s="38" t="s">
        <v>89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x14ac:dyDescent="0.25">
      <c r="A115" s="38" t="s">
        <v>88</v>
      </c>
      <c r="B115" s="38" t="s">
        <v>96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 x14ac:dyDescent="0.25">
      <c r="A116" s="38"/>
      <c r="B116" s="3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13" x14ac:dyDescent="0.25">
      <c r="A117" s="38"/>
      <c r="B117" s="38" t="s">
        <v>64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</sheetData>
  <mergeCells count="8">
    <mergeCell ref="A65:M65"/>
    <mergeCell ref="C67:K67"/>
    <mergeCell ref="A2:M2"/>
    <mergeCell ref="A3:M3"/>
    <mergeCell ref="A4:M4"/>
    <mergeCell ref="B6:K6"/>
    <mergeCell ref="A63:M63"/>
    <mergeCell ref="A64:M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opLeftCell="A50" workbookViewId="0">
      <selection activeCell="B50" sqref="B50"/>
    </sheetView>
  </sheetViews>
  <sheetFormatPr baseColWidth="10" defaultRowHeight="15" x14ac:dyDescent="0.25"/>
  <cols>
    <col min="1" max="1" width="3.7109375" customWidth="1"/>
    <col min="2" max="2" width="46.85546875" customWidth="1"/>
    <col min="3" max="3" width="24" customWidth="1"/>
    <col min="4" max="4" width="16.42578125" customWidth="1"/>
    <col min="5" max="5" width="17.42578125" customWidth="1"/>
    <col min="6" max="6" width="16.5703125" customWidth="1"/>
    <col min="7" max="7" width="22.7109375" customWidth="1"/>
    <col min="8" max="8" width="18.85546875" customWidth="1"/>
    <col min="9" max="9" width="20.7109375" customWidth="1"/>
    <col min="10" max="10" width="16.85546875" customWidth="1"/>
    <col min="11" max="11" width="22.85546875" customWidth="1"/>
    <col min="12" max="12" width="22" customWidth="1"/>
    <col min="13" max="13" width="31.140625" customWidth="1"/>
    <col min="15" max="15" width="13.7109375" bestFit="1" customWidth="1"/>
    <col min="257" max="257" width="3.7109375" customWidth="1"/>
    <col min="258" max="258" width="46.85546875" customWidth="1"/>
    <col min="259" max="259" width="24" customWidth="1"/>
    <col min="260" max="260" width="16.42578125" customWidth="1"/>
    <col min="261" max="261" width="17.42578125" customWidth="1"/>
    <col min="262" max="262" width="16.5703125" customWidth="1"/>
    <col min="263" max="263" width="22.7109375" customWidth="1"/>
    <col min="264" max="264" width="18.85546875" customWidth="1"/>
    <col min="265" max="265" width="20.7109375" customWidth="1"/>
    <col min="266" max="266" width="16.85546875" customWidth="1"/>
    <col min="267" max="267" width="22.85546875" customWidth="1"/>
    <col min="268" max="268" width="22" customWidth="1"/>
    <col min="269" max="269" width="31.140625" customWidth="1"/>
    <col min="271" max="271" width="13.7109375" bestFit="1" customWidth="1"/>
    <col min="513" max="513" width="3.7109375" customWidth="1"/>
    <col min="514" max="514" width="46.85546875" customWidth="1"/>
    <col min="515" max="515" width="24" customWidth="1"/>
    <col min="516" max="516" width="16.42578125" customWidth="1"/>
    <col min="517" max="517" width="17.42578125" customWidth="1"/>
    <col min="518" max="518" width="16.5703125" customWidth="1"/>
    <col min="519" max="519" width="22.7109375" customWidth="1"/>
    <col min="520" max="520" width="18.85546875" customWidth="1"/>
    <col min="521" max="521" width="20.7109375" customWidth="1"/>
    <col min="522" max="522" width="16.85546875" customWidth="1"/>
    <col min="523" max="523" width="22.85546875" customWidth="1"/>
    <col min="524" max="524" width="22" customWidth="1"/>
    <col min="525" max="525" width="31.140625" customWidth="1"/>
    <col min="527" max="527" width="13.7109375" bestFit="1" customWidth="1"/>
    <col min="769" max="769" width="3.7109375" customWidth="1"/>
    <col min="770" max="770" width="46.85546875" customWidth="1"/>
    <col min="771" max="771" width="24" customWidth="1"/>
    <col min="772" max="772" width="16.42578125" customWidth="1"/>
    <col min="773" max="773" width="17.42578125" customWidth="1"/>
    <col min="774" max="774" width="16.5703125" customWidth="1"/>
    <col min="775" max="775" width="22.7109375" customWidth="1"/>
    <col min="776" max="776" width="18.85546875" customWidth="1"/>
    <col min="777" max="777" width="20.7109375" customWidth="1"/>
    <col min="778" max="778" width="16.85546875" customWidth="1"/>
    <col min="779" max="779" width="22.85546875" customWidth="1"/>
    <col min="780" max="780" width="22" customWidth="1"/>
    <col min="781" max="781" width="31.140625" customWidth="1"/>
    <col min="783" max="783" width="13.7109375" bestFit="1" customWidth="1"/>
    <col min="1025" max="1025" width="3.7109375" customWidth="1"/>
    <col min="1026" max="1026" width="46.85546875" customWidth="1"/>
    <col min="1027" max="1027" width="24" customWidth="1"/>
    <col min="1028" max="1028" width="16.42578125" customWidth="1"/>
    <col min="1029" max="1029" width="17.42578125" customWidth="1"/>
    <col min="1030" max="1030" width="16.5703125" customWidth="1"/>
    <col min="1031" max="1031" width="22.7109375" customWidth="1"/>
    <col min="1032" max="1032" width="18.85546875" customWidth="1"/>
    <col min="1033" max="1033" width="20.7109375" customWidth="1"/>
    <col min="1034" max="1034" width="16.85546875" customWidth="1"/>
    <col min="1035" max="1035" width="22.85546875" customWidth="1"/>
    <col min="1036" max="1036" width="22" customWidth="1"/>
    <col min="1037" max="1037" width="31.140625" customWidth="1"/>
    <col min="1039" max="1039" width="13.7109375" bestFit="1" customWidth="1"/>
    <col min="1281" max="1281" width="3.7109375" customWidth="1"/>
    <col min="1282" max="1282" width="46.85546875" customWidth="1"/>
    <col min="1283" max="1283" width="24" customWidth="1"/>
    <col min="1284" max="1284" width="16.42578125" customWidth="1"/>
    <col min="1285" max="1285" width="17.42578125" customWidth="1"/>
    <col min="1286" max="1286" width="16.5703125" customWidth="1"/>
    <col min="1287" max="1287" width="22.7109375" customWidth="1"/>
    <col min="1288" max="1288" width="18.85546875" customWidth="1"/>
    <col min="1289" max="1289" width="20.7109375" customWidth="1"/>
    <col min="1290" max="1290" width="16.85546875" customWidth="1"/>
    <col min="1291" max="1291" width="22.85546875" customWidth="1"/>
    <col min="1292" max="1292" width="22" customWidth="1"/>
    <col min="1293" max="1293" width="31.140625" customWidth="1"/>
    <col min="1295" max="1295" width="13.7109375" bestFit="1" customWidth="1"/>
    <col min="1537" max="1537" width="3.7109375" customWidth="1"/>
    <col min="1538" max="1538" width="46.85546875" customWidth="1"/>
    <col min="1539" max="1539" width="24" customWidth="1"/>
    <col min="1540" max="1540" width="16.42578125" customWidth="1"/>
    <col min="1541" max="1541" width="17.42578125" customWidth="1"/>
    <col min="1542" max="1542" width="16.5703125" customWidth="1"/>
    <col min="1543" max="1543" width="22.7109375" customWidth="1"/>
    <col min="1544" max="1544" width="18.85546875" customWidth="1"/>
    <col min="1545" max="1545" width="20.7109375" customWidth="1"/>
    <col min="1546" max="1546" width="16.85546875" customWidth="1"/>
    <col min="1547" max="1547" width="22.85546875" customWidth="1"/>
    <col min="1548" max="1548" width="22" customWidth="1"/>
    <col min="1549" max="1549" width="31.140625" customWidth="1"/>
    <col min="1551" max="1551" width="13.7109375" bestFit="1" customWidth="1"/>
    <col min="1793" max="1793" width="3.7109375" customWidth="1"/>
    <col min="1794" max="1794" width="46.85546875" customWidth="1"/>
    <col min="1795" max="1795" width="24" customWidth="1"/>
    <col min="1796" max="1796" width="16.42578125" customWidth="1"/>
    <col min="1797" max="1797" width="17.42578125" customWidth="1"/>
    <col min="1798" max="1798" width="16.5703125" customWidth="1"/>
    <col min="1799" max="1799" width="22.7109375" customWidth="1"/>
    <col min="1800" max="1800" width="18.85546875" customWidth="1"/>
    <col min="1801" max="1801" width="20.7109375" customWidth="1"/>
    <col min="1802" max="1802" width="16.85546875" customWidth="1"/>
    <col min="1803" max="1803" width="22.85546875" customWidth="1"/>
    <col min="1804" max="1804" width="22" customWidth="1"/>
    <col min="1805" max="1805" width="31.140625" customWidth="1"/>
    <col min="1807" max="1807" width="13.7109375" bestFit="1" customWidth="1"/>
    <col min="2049" max="2049" width="3.7109375" customWidth="1"/>
    <col min="2050" max="2050" width="46.85546875" customWidth="1"/>
    <col min="2051" max="2051" width="24" customWidth="1"/>
    <col min="2052" max="2052" width="16.42578125" customWidth="1"/>
    <col min="2053" max="2053" width="17.42578125" customWidth="1"/>
    <col min="2054" max="2054" width="16.5703125" customWidth="1"/>
    <col min="2055" max="2055" width="22.7109375" customWidth="1"/>
    <col min="2056" max="2056" width="18.85546875" customWidth="1"/>
    <col min="2057" max="2057" width="20.7109375" customWidth="1"/>
    <col min="2058" max="2058" width="16.85546875" customWidth="1"/>
    <col min="2059" max="2059" width="22.85546875" customWidth="1"/>
    <col min="2060" max="2060" width="22" customWidth="1"/>
    <col min="2061" max="2061" width="31.140625" customWidth="1"/>
    <col min="2063" max="2063" width="13.7109375" bestFit="1" customWidth="1"/>
    <col min="2305" max="2305" width="3.7109375" customWidth="1"/>
    <col min="2306" max="2306" width="46.85546875" customWidth="1"/>
    <col min="2307" max="2307" width="24" customWidth="1"/>
    <col min="2308" max="2308" width="16.42578125" customWidth="1"/>
    <col min="2309" max="2309" width="17.42578125" customWidth="1"/>
    <col min="2310" max="2310" width="16.5703125" customWidth="1"/>
    <col min="2311" max="2311" width="22.7109375" customWidth="1"/>
    <col min="2312" max="2312" width="18.85546875" customWidth="1"/>
    <col min="2313" max="2313" width="20.7109375" customWidth="1"/>
    <col min="2314" max="2314" width="16.85546875" customWidth="1"/>
    <col min="2315" max="2315" width="22.85546875" customWidth="1"/>
    <col min="2316" max="2316" width="22" customWidth="1"/>
    <col min="2317" max="2317" width="31.140625" customWidth="1"/>
    <col min="2319" max="2319" width="13.7109375" bestFit="1" customWidth="1"/>
    <col min="2561" max="2561" width="3.7109375" customWidth="1"/>
    <col min="2562" max="2562" width="46.85546875" customWidth="1"/>
    <col min="2563" max="2563" width="24" customWidth="1"/>
    <col min="2564" max="2564" width="16.42578125" customWidth="1"/>
    <col min="2565" max="2565" width="17.42578125" customWidth="1"/>
    <col min="2566" max="2566" width="16.5703125" customWidth="1"/>
    <col min="2567" max="2567" width="22.7109375" customWidth="1"/>
    <col min="2568" max="2568" width="18.85546875" customWidth="1"/>
    <col min="2569" max="2569" width="20.7109375" customWidth="1"/>
    <col min="2570" max="2570" width="16.85546875" customWidth="1"/>
    <col min="2571" max="2571" width="22.85546875" customWidth="1"/>
    <col min="2572" max="2572" width="22" customWidth="1"/>
    <col min="2573" max="2573" width="31.140625" customWidth="1"/>
    <col min="2575" max="2575" width="13.7109375" bestFit="1" customWidth="1"/>
    <col min="2817" max="2817" width="3.7109375" customWidth="1"/>
    <col min="2818" max="2818" width="46.85546875" customWidth="1"/>
    <col min="2819" max="2819" width="24" customWidth="1"/>
    <col min="2820" max="2820" width="16.42578125" customWidth="1"/>
    <col min="2821" max="2821" width="17.42578125" customWidth="1"/>
    <col min="2822" max="2822" width="16.5703125" customWidth="1"/>
    <col min="2823" max="2823" width="22.7109375" customWidth="1"/>
    <col min="2824" max="2824" width="18.85546875" customWidth="1"/>
    <col min="2825" max="2825" width="20.7109375" customWidth="1"/>
    <col min="2826" max="2826" width="16.85546875" customWidth="1"/>
    <col min="2827" max="2827" width="22.85546875" customWidth="1"/>
    <col min="2828" max="2828" width="22" customWidth="1"/>
    <col min="2829" max="2829" width="31.140625" customWidth="1"/>
    <col min="2831" max="2831" width="13.7109375" bestFit="1" customWidth="1"/>
    <col min="3073" max="3073" width="3.7109375" customWidth="1"/>
    <col min="3074" max="3074" width="46.85546875" customWidth="1"/>
    <col min="3075" max="3075" width="24" customWidth="1"/>
    <col min="3076" max="3076" width="16.42578125" customWidth="1"/>
    <col min="3077" max="3077" width="17.42578125" customWidth="1"/>
    <col min="3078" max="3078" width="16.5703125" customWidth="1"/>
    <col min="3079" max="3079" width="22.7109375" customWidth="1"/>
    <col min="3080" max="3080" width="18.85546875" customWidth="1"/>
    <col min="3081" max="3081" width="20.7109375" customWidth="1"/>
    <col min="3082" max="3082" width="16.85546875" customWidth="1"/>
    <col min="3083" max="3083" width="22.85546875" customWidth="1"/>
    <col min="3084" max="3084" width="22" customWidth="1"/>
    <col min="3085" max="3085" width="31.140625" customWidth="1"/>
    <col min="3087" max="3087" width="13.7109375" bestFit="1" customWidth="1"/>
    <col min="3329" max="3329" width="3.7109375" customWidth="1"/>
    <col min="3330" max="3330" width="46.85546875" customWidth="1"/>
    <col min="3331" max="3331" width="24" customWidth="1"/>
    <col min="3332" max="3332" width="16.42578125" customWidth="1"/>
    <col min="3333" max="3333" width="17.42578125" customWidth="1"/>
    <col min="3334" max="3334" width="16.5703125" customWidth="1"/>
    <col min="3335" max="3335" width="22.7109375" customWidth="1"/>
    <col min="3336" max="3336" width="18.85546875" customWidth="1"/>
    <col min="3337" max="3337" width="20.7109375" customWidth="1"/>
    <col min="3338" max="3338" width="16.85546875" customWidth="1"/>
    <col min="3339" max="3339" width="22.85546875" customWidth="1"/>
    <col min="3340" max="3340" width="22" customWidth="1"/>
    <col min="3341" max="3341" width="31.140625" customWidth="1"/>
    <col min="3343" max="3343" width="13.7109375" bestFit="1" customWidth="1"/>
    <col min="3585" max="3585" width="3.7109375" customWidth="1"/>
    <col min="3586" max="3586" width="46.85546875" customWidth="1"/>
    <col min="3587" max="3587" width="24" customWidth="1"/>
    <col min="3588" max="3588" width="16.42578125" customWidth="1"/>
    <col min="3589" max="3589" width="17.42578125" customWidth="1"/>
    <col min="3590" max="3590" width="16.5703125" customWidth="1"/>
    <col min="3591" max="3591" width="22.7109375" customWidth="1"/>
    <col min="3592" max="3592" width="18.85546875" customWidth="1"/>
    <col min="3593" max="3593" width="20.7109375" customWidth="1"/>
    <col min="3594" max="3594" width="16.85546875" customWidth="1"/>
    <col min="3595" max="3595" width="22.85546875" customWidth="1"/>
    <col min="3596" max="3596" width="22" customWidth="1"/>
    <col min="3597" max="3597" width="31.140625" customWidth="1"/>
    <col min="3599" max="3599" width="13.7109375" bestFit="1" customWidth="1"/>
    <col min="3841" max="3841" width="3.7109375" customWidth="1"/>
    <col min="3842" max="3842" width="46.85546875" customWidth="1"/>
    <col min="3843" max="3843" width="24" customWidth="1"/>
    <col min="3844" max="3844" width="16.42578125" customWidth="1"/>
    <col min="3845" max="3845" width="17.42578125" customWidth="1"/>
    <col min="3846" max="3846" width="16.5703125" customWidth="1"/>
    <col min="3847" max="3847" width="22.7109375" customWidth="1"/>
    <col min="3848" max="3848" width="18.85546875" customWidth="1"/>
    <col min="3849" max="3849" width="20.7109375" customWidth="1"/>
    <col min="3850" max="3850" width="16.85546875" customWidth="1"/>
    <col min="3851" max="3851" width="22.85546875" customWidth="1"/>
    <col min="3852" max="3852" width="22" customWidth="1"/>
    <col min="3853" max="3853" width="31.140625" customWidth="1"/>
    <col min="3855" max="3855" width="13.7109375" bestFit="1" customWidth="1"/>
    <col min="4097" max="4097" width="3.7109375" customWidth="1"/>
    <col min="4098" max="4098" width="46.85546875" customWidth="1"/>
    <col min="4099" max="4099" width="24" customWidth="1"/>
    <col min="4100" max="4100" width="16.42578125" customWidth="1"/>
    <col min="4101" max="4101" width="17.42578125" customWidth="1"/>
    <col min="4102" max="4102" width="16.5703125" customWidth="1"/>
    <col min="4103" max="4103" width="22.7109375" customWidth="1"/>
    <col min="4104" max="4104" width="18.85546875" customWidth="1"/>
    <col min="4105" max="4105" width="20.7109375" customWidth="1"/>
    <col min="4106" max="4106" width="16.85546875" customWidth="1"/>
    <col min="4107" max="4107" width="22.85546875" customWidth="1"/>
    <col min="4108" max="4108" width="22" customWidth="1"/>
    <col min="4109" max="4109" width="31.140625" customWidth="1"/>
    <col min="4111" max="4111" width="13.7109375" bestFit="1" customWidth="1"/>
    <col min="4353" max="4353" width="3.7109375" customWidth="1"/>
    <col min="4354" max="4354" width="46.85546875" customWidth="1"/>
    <col min="4355" max="4355" width="24" customWidth="1"/>
    <col min="4356" max="4356" width="16.42578125" customWidth="1"/>
    <col min="4357" max="4357" width="17.42578125" customWidth="1"/>
    <col min="4358" max="4358" width="16.5703125" customWidth="1"/>
    <col min="4359" max="4359" width="22.7109375" customWidth="1"/>
    <col min="4360" max="4360" width="18.85546875" customWidth="1"/>
    <col min="4361" max="4361" width="20.7109375" customWidth="1"/>
    <col min="4362" max="4362" width="16.85546875" customWidth="1"/>
    <col min="4363" max="4363" width="22.85546875" customWidth="1"/>
    <col min="4364" max="4364" width="22" customWidth="1"/>
    <col min="4365" max="4365" width="31.140625" customWidth="1"/>
    <col min="4367" max="4367" width="13.7109375" bestFit="1" customWidth="1"/>
    <col min="4609" max="4609" width="3.7109375" customWidth="1"/>
    <col min="4610" max="4610" width="46.85546875" customWidth="1"/>
    <col min="4611" max="4611" width="24" customWidth="1"/>
    <col min="4612" max="4612" width="16.42578125" customWidth="1"/>
    <col min="4613" max="4613" width="17.42578125" customWidth="1"/>
    <col min="4614" max="4614" width="16.5703125" customWidth="1"/>
    <col min="4615" max="4615" width="22.7109375" customWidth="1"/>
    <col min="4616" max="4616" width="18.85546875" customWidth="1"/>
    <col min="4617" max="4617" width="20.7109375" customWidth="1"/>
    <col min="4618" max="4618" width="16.85546875" customWidth="1"/>
    <col min="4619" max="4619" width="22.85546875" customWidth="1"/>
    <col min="4620" max="4620" width="22" customWidth="1"/>
    <col min="4621" max="4621" width="31.140625" customWidth="1"/>
    <col min="4623" max="4623" width="13.7109375" bestFit="1" customWidth="1"/>
    <col min="4865" max="4865" width="3.7109375" customWidth="1"/>
    <col min="4866" max="4866" width="46.85546875" customWidth="1"/>
    <col min="4867" max="4867" width="24" customWidth="1"/>
    <col min="4868" max="4868" width="16.42578125" customWidth="1"/>
    <col min="4869" max="4869" width="17.42578125" customWidth="1"/>
    <col min="4870" max="4870" width="16.5703125" customWidth="1"/>
    <col min="4871" max="4871" width="22.7109375" customWidth="1"/>
    <col min="4872" max="4872" width="18.85546875" customWidth="1"/>
    <col min="4873" max="4873" width="20.7109375" customWidth="1"/>
    <col min="4874" max="4874" width="16.85546875" customWidth="1"/>
    <col min="4875" max="4875" width="22.85546875" customWidth="1"/>
    <col min="4876" max="4876" width="22" customWidth="1"/>
    <col min="4877" max="4877" width="31.140625" customWidth="1"/>
    <col min="4879" max="4879" width="13.7109375" bestFit="1" customWidth="1"/>
    <col min="5121" max="5121" width="3.7109375" customWidth="1"/>
    <col min="5122" max="5122" width="46.85546875" customWidth="1"/>
    <col min="5123" max="5123" width="24" customWidth="1"/>
    <col min="5124" max="5124" width="16.42578125" customWidth="1"/>
    <col min="5125" max="5125" width="17.42578125" customWidth="1"/>
    <col min="5126" max="5126" width="16.5703125" customWidth="1"/>
    <col min="5127" max="5127" width="22.7109375" customWidth="1"/>
    <col min="5128" max="5128" width="18.85546875" customWidth="1"/>
    <col min="5129" max="5129" width="20.7109375" customWidth="1"/>
    <col min="5130" max="5130" width="16.85546875" customWidth="1"/>
    <col min="5131" max="5131" width="22.85546875" customWidth="1"/>
    <col min="5132" max="5132" width="22" customWidth="1"/>
    <col min="5133" max="5133" width="31.140625" customWidth="1"/>
    <col min="5135" max="5135" width="13.7109375" bestFit="1" customWidth="1"/>
    <col min="5377" max="5377" width="3.7109375" customWidth="1"/>
    <col min="5378" max="5378" width="46.85546875" customWidth="1"/>
    <col min="5379" max="5379" width="24" customWidth="1"/>
    <col min="5380" max="5380" width="16.42578125" customWidth="1"/>
    <col min="5381" max="5381" width="17.42578125" customWidth="1"/>
    <col min="5382" max="5382" width="16.5703125" customWidth="1"/>
    <col min="5383" max="5383" width="22.7109375" customWidth="1"/>
    <col min="5384" max="5384" width="18.85546875" customWidth="1"/>
    <col min="5385" max="5385" width="20.7109375" customWidth="1"/>
    <col min="5386" max="5386" width="16.85546875" customWidth="1"/>
    <col min="5387" max="5387" width="22.85546875" customWidth="1"/>
    <col min="5388" max="5388" width="22" customWidth="1"/>
    <col min="5389" max="5389" width="31.140625" customWidth="1"/>
    <col min="5391" max="5391" width="13.7109375" bestFit="1" customWidth="1"/>
    <col min="5633" max="5633" width="3.7109375" customWidth="1"/>
    <col min="5634" max="5634" width="46.85546875" customWidth="1"/>
    <col min="5635" max="5635" width="24" customWidth="1"/>
    <col min="5636" max="5636" width="16.42578125" customWidth="1"/>
    <col min="5637" max="5637" width="17.42578125" customWidth="1"/>
    <col min="5638" max="5638" width="16.5703125" customWidth="1"/>
    <col min="5639" max="5639" width="22.7109375" customWidth="1"/>
    <col min="5640" max="5640" width="18.85546875" customWidth="1"/>
    <col min="5641" max="5641" width="20.7109375" customWidth="1"/>
    <col min="5642" max="5642" width="16.85546875" customWidth="1"/>
    <col min="5643" max="5643" width="22.85546875" customWidth="1"/>
    <col min="5644" max="5644" width="22" customWidth="1"/>
    <col min="5645" max="5645" width="31.140625" customWidth="1"/>
    <col min="5647" max="5647" width="13.7109375" bestFit="1" customWidth="1"/>
    <col min="5889" max="5889" width="3.7109375" customWidth="1"/>
    <col min="5890" max="5890" width="46.85546875" customWidth="1"/>
    <col min="5891" max="5891" width="24" customWidth="1"/>
    <col min="5892" max="5892" width="16.42578125" customWidth="1"/>
    <col min="5893" max="5893" width="17.42578125" customWidth="1"/>
    <col min="5894" max="5894" width="16.5703125" customWidth="1"/>
    <col min="5895" max="5895" width="22.7109375" customWidth="1"/>
    <col min="5896" max="5896" width="18.85546875" customWidth="1"/>
    <col min="5897" max="5897" width="20.7109375" customWidth="1"/>
    <col min="5898" max="5898" width="16.85546875" customWidth="1"/>
    <col min="5899" max="5899" width="22.85546875" customWidth="1"/>
    <col min="5900" max="5900" width="22" customWidth="1"/>
    <col min="5901" max="5901" width="31.140625" customWidth="1"/>
    <col min="5903" max="5903" width="13.7109375" bestFit="1" customWidth="1"/>
    <col min="6145" max="6145" width="3.7109375" customWidth="1"/>
    <col min="6146" max="6146" width="46.85546875" customWidth="1"/>
    <col min="6147" max="6147" width="24" customWidth="1"/>
    <col min="6148" max="6148" width="16.42578125" customWidth="1"/>
    <col min="6149" max="6149" width="17.42578125" customWidth="1"/>
    <col min="6150" max="6150" width="16.5703125" customWidth="1"/>
    <col min="6151" max="6151" width="22.7109375" customWidth="1"/>
    <col min="6152" max="6152" width="18.85546875" customWidth="1"/>
    <col min="6153" max="6153" width="20.7109375" customWidth="1"/>
    <col min="6154" max="6154" width="16.85546875" customWidth="1"/>
    <col min="6155" max="6155" width="22.85546875" customWidth="1"/>
    <col min="6156" max="6156" width="22" customWidth="1"/>
    <col min="6157" max="6157" width="31.140625" customWidth="1"/>
    <col min="6159" max="6159" width="13.7109375" bestFit="1" customWidth="1"/>
    <col min="6401" max="6401" width="3.7109375" customWidth="1"/>
    <col min="6402" max="6402" width="46.85546875" customWidth="1"/>
    <col min="6403" max="6403" width="24" customWidth="1"/>
    <col min="6404" max="6404" width="16.42578125" customWidth="1"/>
    <col min="6405" max="6405" width="17.42578125" customWidth="1"/>
    <col min="6406" max="6406" width="16.5703125" customWidth="1"/>
    <col min="6407" max="6407" width="22.7109375" customWidth="1"/>
    <col min="6408" max="6408" width="18.85546875" customWidth="1"/>
    <col min="6409" max="6409" width="20.7109375" customWidth="1"/>
    <col min="6410" max="6410" width="16.85546875" customWidth="1"/>
    <col min="6411" max="6411" width="22.85546875" customWidth="1"/>
    <col min="6412" max="6412" width="22" customWidth="1"/>
    <col min="6413" max="6413" width="31.140625" customWidth="1"/>
    <col min="6415" max="6415" width="13.7109375" bestFit="1" customWidth="1"/>
    <col min="6657" max="6657" width="3.7109375" customWidth="1"/>
    <col min="6658" max="6658" width="46.85546875" customWidth="1"/>
    <col min="6659" max="6659" width="24" customWidth="1"/>
    <col min="6660" max="6660" width="16.42578125" customWidth="1"/>
    <col min="6661" max="6661" width="17.42578125" customWidth="1"/>
    <col min="6662" max="6662" width="16.5703125" customWidth="1"/>
    <col min="6663" max="6663" width="22.7109375" customWidth="1"/>
    <col min="6664" max="6664" width="18.85546875" customWidth="1"/>
    <col min="6665" max="6665" width="20.7109375" customWidth="1"/>
    <col min="6666" max="6666" width="16.85546875" customWidth="1"/>
    <col min="6667" max="6667" width="22.85546875" customWidth="1"/>
    <col min="6668" max="6668" width="22" customWidth="1"/>
    <col min="6669" max="6669" width="31.140625" customWidth="1"/>
    <col min="6671" max="6671" width="13.7109375" bestFit="1" customWidth="1"/>
    <col min="6913" max="6913" width="3.7109375" customWidth="1"/>
    <col min="6914" max="6914" width="46.85546875" customWidth="1"/>
    <col min="6915" max="6915" width="24" customWidth="1"/>
    <col min="6916" max="6916" width="16.42578125" customWidth="1"/>
    <col min="6917" max="6917" width="17.42578125" customWidth="1"/>
    <col min="6918" max="6918" width="16.5703125" customWidth="1"/>
    <col min="6919" max="6919" width="22.7109375" customWidth="1"/>
    <col min="6920" max="6920" width="18.85546875" customWidth="1"/>
    <col min="6921" max="6921" width="20.7109375" customWidth="1"/>
    <col min="6922" max="6922" width="16.85546875" customWidth="1"/>
    <col min="6923" max="6923" width="22.85546875" customWidth="1"/>
    <col min="6924" max="6924" width="22" customWidth="1"/>
    <col min="6925" max="6925" width="31.140625" customWidth="1"/>
    <col min="6927" max="6927" width="13.7109375" bestFit="1" customWidth="1"/>
    <col min="7169" max="7169" width="3.7109375" customWidth="1"/>
    <col min="7170" max="7170" width="46.85546875" customWidth="1"/>
    <col min="7171" max="7171" width="24" customWidth="1"/>
    <col min="7172" max="7172" width="16.42578125" customWidth="1"/>
    <col min="7173" max="7173" width="17.42578125" customWidth="1"/>
    <col min="7174" max="7174" width="16.5703125" customWidth="1"/>
    <col min="7175" max="7175" width="22.7109375" customWidth="1"/>
    <col min="7176" max="7176" width="18.85546875" customWidth="1"/>
    <col min="7177" max="7177" width="20.7109375" customWidth="1"/>
    <col min="7178" max="7178" width="16.85546875" customWidth="1"/>
    <col min="7179" max="7179" width="22.85546875" customWidth="1"/>
    <col min="7180" max="7180" width="22" customWidth="1"/>
    <col min="7181" max="7181" width="31.140625" customWidth="1"/>
    <col min="7183" max="7183" width="13.7109375" bestFit="1" customWidth="1"/>
    <col min="7425" max="7425" width="3.7109375" customWidth="1"/>
    <col min="7426" max="7426" width="46.85546875" customWidth="1"/>
    <col min="7427" max="7427" width="24" customWidth="1"/>
    <col min="7428" max="7428" width="16.42578125" customWidth="1"/>
    <col min="7429" max="7429" width="17.42578125" customWidth="1"/>
    <col min="7430" max="7430" width="16.5703125" customWidth="1"/>
    <col min="7431" max="7431" width="22.7109375" customWidth="1"/>
    <col min="7432" max="7432" width="18.85546875" customWidth="1"/>
    <col min="7433" max="7433" width="20.7109375" customWidth="1"/>
    <col min="7434" max="7434" width="16.85546875" customWidth="1"/>
    <col min="7435" max="7435" width="22.85546875" customWidth="1"/>
    <col min="7436" max="7436" width="22" customWidth="1"/>
    <col min="7437" max="7437" width="31.140625" customWidth="1"/>
    <col min="7439" max="7439" width="13.7109375" bestFit="1" customWidth="1"/>
    <col min="7681" max="7681" width="3.7109375" customWidth="1"/>
    <col min="7682" max="7682" width="46.85546875" customWidth="1"/>
    <col min="7683" max="7683" width="24" customWidth="1"/>
    <col min="7684" max="7684" width="16.42578125" customWidth="1"/>
    <col min="7685" max="7685" width="17.42578125" customWidth="1"/>
    <col min="7686" max="7686" width="16.5703125" customWidth="1"/>
    <col min="7687" max="7687" width="22.7109375" customWidth="1"/>
    <col min="7688" max="7688" width="18.85546875" customWidth="1"/>
    <col min="7689" max="7689" width="20.7109375" customWidth="1"/>
    <col min="7690" max="7690" width="16.85546875" customWidth="1"/>
    <col min="7691" max="7691" width="22.85546875" customWidth="1"/>
    <col min="7692" max="7692" width="22" customWidth="1"/>
    <col min="7693" max="7693" width="31.140625" customWidth="1"/>
    <col min="7695" max="7695" width="13.7109375" bestFit="1" customWidth="1"/>
    <col min="7937" max="7937" width="3.7109375" customWidth="1"/>
    <col min="7938" max="7938" width="46.85546875" customWidth="1"/>
    <col min="7939" max="7939" width="24" customWidth="1"/>
    <col min="7940" max="7940" width="16.42578125" customWidth="1"/>
    <col min="7941" max="7941" width="17.42578125" customWidth="1"/>
    <col min="7942" max="7942" width="16.5703125" customWidth="1"/>
    <col min="7943" max="7943" width="22.7109375" customWidth="1"/>
    <col min="7944" max="7944" width="18.85546875" customWidth="1"/>
    <col min="7945" max="7945" width="20.7109375" customWidth="1"/>
    <col min="7946" max="7946" width="16.85546875" customWidth="1"/>
    <col min="7947" max="7947" width="22.85546875" customWidth="1"/>
    <col min="7948" max="7948" width="22" customWidth="1"/>
    <col min="7949" max="7949" width="31.140625" customWidth="1"/>
    <col min="7951" max="7951" width="13.7109375" bestFit="1" customWidth="1"/>
    <col min="8193" max="8193" width="3.7109375" customWidth="1"/>
    <col min="8194" max="8194" width="46.85546875" customWidth="1"/>
    <col min="8195" max="8195" width="24" customWidth="1"/>
    <col min="8196" max="8196" width="16.42578125" customWidth="1"/>
    <col min="8197" max="8197" width="17.42578125" customWidth="1"/>
    <col min="8198" max="8198" width="16.5703125" customWidth="1"/>
    <col min="8199" max="8199" width="22.7109375" customWidth="1"/>
    <col min="8200" max="8200" width="18.85546875" customWidth="1"/>
    <col min="8201" max="8201" width="20.7109375" customWidth="1"/>
    <col min="8202" max="8202" width="16.85546875" customWidth="1"/>
    <col min="8203" max="8203" width="22.85546875" customWidth="1"/>
    <col min="8204" max="8204" width="22" customWidth="1"/>
    <col min="8205" max="8205" width="31.140625" customWidth="1"/>
    <col min="8207" max="8207" width="13.7109375" bestFit="1" customWidth="1"/>
    <col min="8449" max="8449" width="3.7109375" customWidth="1"/>
    <col min="8450" max="8450" width="46.85546875" customWidth="1"/>
    <col min="8451" max="8451" width="24" customWidth="1"/>
    <col min="8452" max="8452" width="16.42578125" customWidth="1"/>
    <col min="8453" max="8453" width="17.42578125" customWidth="1"/>
    <col min="8454" max="8454" width="16.5703125" customWidth="1"/>
    <col min="8455" max="8455" width="22.7109375" customWidth="1"/>
    <col min="8456" max="8456" width="18.85546875" customWidth="1"/>
    <col min="8457" max="8457" width="20.7109375" customWidth="1"/>
    <col min="8458" max="8458" width="16.85546875" customWidth="1"/>
    <col min="8459" max="8459" width="22.85546875" customWidth="1"/>
    <col min="8460" max="8460" width="22" customWidth="1"/>
    <col min="8461" max="8461" width="31.140625" customWidth="1"/>
    <col min="8463" max="8463" width="13.7109375" bestFit="1" customWidth="1"/>
    <col min="8705" max="8705" width="3.7109375" customWidth="1"/>
    <col min="8706" max="8706" width="46.85546875" customWidth="1"/>
    <col min="8707" max="8707" width="24" customWidth="1"/>
    <col min="8708" max="8708" width="16.42578125" customWidth="1"/>
    <col min="8709" max="8709" width="17.42578125" customWidth="1"/>
    <col min="8710" max="8710" width="16.5703125" customWidth="1"/>
    <col min="8711" max="8711" width="22.7109375" customWidth="1"/>
    <col min="8712" max="8712" width="18.85546875" customWidth="1"/>
    <col min="8713" max="8713" width="20.7109375" customWidth="1"/>
    <col min="8714" max="8714" width="16.85546875" customWidth="1"/>
    <col min="8715" max="8715" width="22.85546875" customWidth="1"/>
    <col min="8716" max="8716" width="22" customWidth="1"/>
    <col min="8717" max="8717" width="31.140625" customWidth="1"/>
    <col min="8719" max="8719" width="13.7109375" bestFit="1" customWidth="1"/>
    <col min="8961" max="8961" width="3.7109375" customWidth="1"/>
    <col min="8962" max="8962" width="46.85546875" customWidth="1"/>
    <col min="8963" max="8963" width="24" customWidth="1"/>
    <col min="8964" max="8964" width="16.42578125" customWidth="1"/>
    <col min="8965" max="8965" width="17.42578125" customWidth="1"/>
    <col min="8966" max="8966" width="16.5703125" customWidth="1"/>
    <col min="8967" max="8967" width="22.7109375" customWidth="1"/>
    <col min="8968" max="8968" width="18.85546875" customWidth="1"/>
    <col min="8969" max="8969" width="20.7109375" customWidth="1"/>
    <col min="8970" max="8970" width="16.85546875" customWidth="1"/>
    <col min="8971" max="8971" width="22.85546875" customWidth="1"/>
    <col min="8972" max="8972" width="22" customWidth="1"/>
    <col min="8973" max="8973" width="31.140625" customWidth="1"/>
    <col min="8975" max="8975" width="13.7109375" bestFit="1" customWidth="1"/>
    <col min="9217" max="9217" width="3.7109375" customWidth="1"/>
    <col min="9218" max="9218" width="46.85546875" customWidth="1"/>
    <col min="9219" max="9219" width="24" customWidth="1"/>
    <col min="9220" max="9220" width="16.42578125" customWidth="1"/>
    <col min="9221" max="9221" width="17.42578125" customWidth="1"/>
    <col min="9222" max="9222" width="16.5703125" customWidth="1"/>
    <col min="9223" max="9223" width="22.7109375" customWidth="1"/>
    <col min="9224" max="9224" width="18.85546875" customWidth="1"/>
    <col min="9225" max="9225" width="20.7109375" customWidth="1"/>
    <col min="9226" max="9226" width="16.85546875" customWidth="1"/>
    <col min="9227" max="9227" width="22.85546875" customWidth="1"/>
    <col min="9228" max="9228" width="22" customWidth="1"/>
    <col min="9229" max="9229" width="31.140625" customWidth="1"/>
    <col min="9231" max="9231" width="13.7109375" bestFit="1" customWidth="1"/>
    <col min="9473" max="9473" width="3.7109375" customWidth="1"/>
    <col min="9474" max="9474" width="46.85546875" customWidth="1"/>
    <col min="9475" max="9475" width="24" customWidth="1"/>
    <col min="9476" max="9476" width="16.42578125" customWidth="1"/>
    <col min="9477" max="9477" width="17.42578125" customWidth="1"/>
    <col min="9478" max="9478" width="16.5703125" customWidth="1"/>
    <col min="9479" max="9479" width="22.7109375" customWidth="1"/>
    <col min="9480" max="9480" width="18.85546875" customWidth="1"/>
    <col min="9481" max="9481" width="20.7109375" customWidth="1"/>
    <col min="9482" max="9482" width="16.85546875" customWidth="1"/>
    <col min="9483" max="9483" width="22.85546875" customWidth="1"/>
    <col min="9484" max="9484" width="22" customWidth="1"/>
    <col min="9485" max="9485" width="31.140625" customWidth="1"/>
    <col min="9487" max="9487" width="13.7109375" bestFit="1" customWidth="1"/>
    <col min="9729" max="9729" width="3.7109375" customWidth="1"/>
    <col min="9730" max="9730" width="46.85546875" customWidth="1"/>
    <col min="9731" max="9731" width="24" customWidth="1"/>
    <col min="9732" max="9732" width="16.42578125" customWidth="1"/>
    <col min="9733" max="9733" width="17.42578125" customWidth="1"/>
    <col min="9734" max="9734" width="16.5703125" customWidth="1"/>
    <col min="9735" max="9735" width="22.7109375" customWidth="1"/>
    <col min="9736" max="9736" width="18.85546875" customWidth="1"/>
    <col min="9737" max="9737" width="20.7109375" customWidth="1"/>
    <col min="9738" max="9738" width="16.85546875" customWidth="1"/>
    <col min="9739" max="9739" width="22.85546875" customWidth="1"/>
    <col min="9740" max="9740" width="22" customWidth="1"/>
    <col min="9741" max="9741" width="31.140625" customWidth="1"/>
    <col min="9743" max="9743" width="13.7109375" bestFit="1" customWidth="1"/>
    <col min="9985" max="9985" width="3.7109375" customWidth="1"/>
    <col min="9986" max="9986" width="46.85546875" customWidth="1"/>
    <col min="9987" max="9987" width="24" customWidth="1"/>
    <col min="9988" max="9988" width="16.42578125" customWidth="1"/>
    <col min="9989" max="9989" width="17.42578125" customWidth="1"/>
    <col min="9990" max="9990" width="16.5703125" customWidth="1"/>
    <col min="9991" max="9991" width="22.7109375" customWidth="1"/>
    <col min="9992" max="9992" width="18.85546875" customWidth="1"/>
    <col min="9993" max="9993" width="20.7109375" customWidth="1"/>
    <col min="9994" max="9994" width="16.85546875" customWidth="1"/>
    <col min="9995" max="9995" width="22.85546875" customWidth="1"/>
    <col min="9996" max="9996" width="22" customWidth="1"/>
    <col min="9997" max="9997" width="31.140625" customWidth="1"/>
    <col min="9999" max="9999" width="13.7109375" bestFit="1" customWidth="1"/>
    <col min="10241" max="10241" width="3.7109375" customWidth="1"/>
    <col min="10242" max="10242" width="46.85546875" customWidth="1"/>
    <col min="10243" max="10243" width="24" customWidth="1"/>
    <col min="10244" max="10244" width="16.42578125" customWidth="1"/>
    <col min="10245" max="10245" width="17.42578125" customWidth="1"/>
    <col min="10246" max="10246" width="16.5703125" customWidth="1"/>
    <col min="10247" max="10247" width="22.7109375" customWidth="1"/>
    <col min="10248" max="10248" width="18.85546875" customWidth="1"/>
    <col min="10249" max="10249" width="20.7109375" customWidth="1"/>
    <col min="10250" max="10250" width="16.85546875" customWidth="1"/>
    <col min="10251" max="10251" width="22.85546875" customWidth="1"/>
    <col min="10252" max="10252" width="22" customWidth="1"/>
    <col min="10253" max="10253" width="31.140625" customWidth="1"/>
    <col min="10255" max="10255" width="13.7109375" bestFit="1" customWidth="1"/>
    <col min="10497" max="10497" width="3.7109375" customWidth="1"/>
    <col min="10498" max="10498" width="46.85546875" customWidth="1"/>
    <col min="10499" max="10499" width="24" customWidth="1"/>
    <col min="10500" max="10500" width="16.42578125" customWidth="1"/>
    <col min="10501" max="10501" width="17.42578125" customWidth="1"/>
    <col min="10502" max="10502" width="16.5703125" customWidth="1"/>
    <col min="10503" max="10503" width="22.7109375" customWidth="1"/>
    <col min="10504" max="10504" width="18.85546875" customWidth="1"/>
    <col min="10505" max="10505" width="20.7109375" customWidth="1"/>
    <col min="10506" max="10506" width="16.85546875" customWidth="1"/>
    <col min="10507" max="10507" width="22.85546875" customWidth="1"/>
    <col min="10508" max="10508" width="22" customWidth="1"/>
    <col min="10509" max="10509" width="31.140625" customWidth="1"/>
    <col min="10511" max="10511" width="13.7109375" bestFit="1" customWidth="1"/>
    <col min="10753" max="10753" width="3.7109375" customWidth="1"/>
    <col min="10754" max="10754" width="46.85546875" customWidth="1"/>
    <col min="10755" max="10755" width="24" customWidth="1"/>
    <col min="10756" max="10756" width="16.42578125" customWidth="1"/>
    <col min="10757" max="10757" width="17.42578125" customWidth="1"/>
    <col min="10758" max="10758" width="16.5703125" customWidth="1"/>
    <col min="10759" max="10759" width="22.7109375" customWidth="1"/>
    <col min="10760" max="10760" width="18.85546875" customWidth="1"/>
    <col min="10761" max="10761" width="20.7109375" customWidth="1"/>
    <col min="10762" max="10762" width="16.85546875" customWidth="1"/>
    <col min="10763" max="10763" width="22.85546875" customWidth="1"/>
    <col min="10764" max="10764" width="22" customWidth="1"/>
    <col min="10765" max="10765" width="31.140625" customWidth="1"/>
    <col min="10767" max="10767" width="13.7109375" bestFit="1" customWidth="1"/>
    <col min="11009" max="11009" width="3.7109375" customWidth="1"/>
    <col min="11010" max="11010" width="46.85546875" customWidth="1"/>
    <col min="11011" max="11011" width="24" customWidth="1"/>
    <col min="11012" max="11012" width="16.42578125" customWidth="1"/>
    <col min="11013" max="11013" width="17.42578125" customWidth="1"/>
    <col min="11014" max="11014" width="16.5703125" customWidth="1"/>
    <col min="11015" max="11015" width="22.7109375" customWidth="1"/>
    <col min="11016" max="11016" width="18.85546875" customWidth="1"/>
    <col min="11017" max="11017" width="20.7109375" customWidth="1"/>
    <col min="11018" max="11018" width="16.85546875" customWidth="1"/>
    <col min="11019" max="11019" width="22.85546875" customWidth="1"/>
    <col min="11020" max="11020" width="22" customWidth="1"/>
    <col min="11021" max="11021" width="31.140625" customWidth="1"/>
    <col min="11023" max="11023" width="13.7109375" bestFit="1" customWidth="1"/>
    <col min="11265" max="11265" width="3.7109375" customWidth="1"/>
    <col min="11266" max="11266" width="46.85546875" customWidth="1"/>
    <col min="11267" max="11267" width="24" customWidth="1"/>
    <col min="11268" max="11268" width="16.42578125" customWidth="1"/>
    <col min="11269" max="11269" width="17.42578125" customWidth="1"/>
    <col min="11270" max="11270" width="16.5703125" customWidth="1"/>
    <col min="11271" max="11271" width="22.7109375" customWidth="1"/>
    <col min="11272" max="11272" width="18.85546875" customWidth="1"/>
    <col min="11273" max="11273" width="20.7109375" customWidth="1"/>
    <col min="11274" max="11274" width="16.85546875" customWidth="1"/>
    <col min="11275" max="11275" width="22.85546875" customWidth="1"/>
    <col min="11276" max="11276" width="22" customWidth="1"/>
    <col min="11277" max="11277" width="31.140625" customWidth="1"/>
    <col min="11279" max="11279" width="13.7109375" bestFit="1" customWidth="1"/>
    <col min="11521" max="11521" width="3.7109375" customWidth="1"/>
    <col min="11522" max="11522" width="46.85546875" customWidth="1"/>
    <col min="11523" max="11523" width="24" customWidth="1"/>
    <col min="11524" max="11524" width="16.42578125" customWidth="1"/>
    <col min="11525" max="11525" width="17.42578125" customWidth="1"/>
    <col min="11526" max="11526" width="16.5703125" customWidth="1"/>
    <col min="11527" max="11527" width="22.7109375" customWidth="1"/>
    <col min="11528" max="11528" width="18.85546875" customWidth="1"/>
    <col min="11529" max="11529" width="20.7109375" customWidth="1"/>
    <col min="11530" max="11530" width="16.85546875" customWidth="1"/>
    <col min="11531" max="11531" width="22.85546875" customWidth="1"/>
    <col min="11532" max="11532" width="22" customWidth="1"/>
    <col min="11533" max="11533" width="31.140625" customWidth="1"/>
    <col min="11535" max="11535" width="13.7109375" bestFit="1" customWidth="1"/>
    <col min="11777" max="11777" width="3.7109375" customWidth="1"/>
    <col min="11778" max="11778" width="46.85546875" customWidth="1"/>
    <col min="11779" max="11779" width="24" customWidth="1"/>
    <col min="11780" max="11780" width="16.42578125" customWidth="1"/>
    <col min="11781" max="11781" width="17.42578125" customWidth="1"/>
    <col min="11782" max="11782" width="16.5703125" customWidth="1"/>
    <col min="11783" max="11783" width="22.7109375" customWidth="1"/>
    <col min="11784" max="11784" width="18.85546875" customWidth="1"/>
    <col min="11785" max="11785" width="20.7109375" customWidth="1"/>
    <col min="11786" max="11786" width="16.85546875" customWidth="1"/>
    <col min="11787" max="11787" width="22.85546875" customWidth="1"/>
    <col min="11788" max="11788" width="22" customWidth="1"/>
    <col min="11789" max="11789" width="31.140625" customWidth="1"/>
    <col min="11791" max="11791" width="13.7109375" bestFit="1" customWidth="1"/>
    <col min="12033" max="12033" width="3.7109375" customWidth="1"/>
    <col min="12034" max="12034" width="46.85546875" customWidth="1"/>
    <col min="12035" max="12035" width="24" customWidth="1"/>
    <col min="12036" max="12036" width="16.42578125" customWidth="1"/>
    <col min="12037" max="12037" width="17.42578125" customWidth="1"/>
    <col min="12038" max="12038" width="16.5703125" customWidth="1"/>
    <col min="12039" max="12039" width="22.7109375" customWidth="1"/>
    <col min="12040" max="12040" width="18.85546875" customWidth="1"/>
    <col min="12041" max="12041" width="20.7109375" customWidth="1"/>
    <col min="12042" max="12042" width="16.85546875" customWidth="1"/>
    <col min="12043" max="12043" width="22.85546875" customWidth="1"/>
    <col min="12044" max="12044" width="22" customWidth="1"/>
    <col min="12045" max="12045" width="31.140625" customWidth="1"/>
    <col min="12047" max="12047" width="13.7109375" bestFit="1" customWidth="1"/>
    <col min="12289" max="12289" width="3.7109375" customWidth="1"/>
    <col min="12290" max="12290" width="46.85546875" customWidth="1"/>
    <col min="12291" max="12291" width="24" customWidth="1"/>
    <col min="12292" max="12292" width="16.42578125" customWidth="1"/>
    <col min="12293" max="12293" width="17.42578125" customWidth="1"/>
    <col min="12294" max="12294" width="16.5703125" customWidth="1"/>
    <col min="12295" max="12295" width="22.7109375" customWidth="1"/>
    <col min="12296" max="12296" width="18.85546875" customWidth="1"/>
    <col min="12297" max="12297" width="20.7109375" customWidth="1"/>
    <col min="12298" max="12298" width="16.85546875" customWidth="1"/>
    <col min="12299" max="12299" width="22.85546875" customWidth="1"/>
    <col min="12300" max="12300" width="22" customWidth="1"/>
    <col min="12301" max="12301" width="31.140625" customWidth="1"/>
    <col min="12303" max="12303" width="13.7109375" bestFit="1" customWidth="1"/>
    <col min="12545" max="12545" width="3.7109375" customWidth="1"/>
    <col min="12546" max="12546" width="46.85546875" customWidth="1"/>
    <col min="12547" max="12547" width="24" customWidth="1"/>
    <col min="12548" max="12548" width="16.42578125" customWidth="1"/>
    <col min="12549" max="12549" width="17.42578125" customWidth="1"/>
    <col min="12550" max="12550" width="16.5703125" customWidth="1"/>
    <col min="12551" max="12551" width="22.7109375" customWidth="1"/>
    <col min="12552" max="12552" width="18.85546875" customWidth="1"/>
    <col min="12553" max="12553" width="20.7109375" customWidth="1"/>
    <col min="12554" max="12554" width="16.85546875" customWidth="1"/>
    <col min="12555" max="12555" width="22.85546875" customWidth="1"/>
    <col min="12556" max="12556" width="22" customWidth="1"/>
    <col min="12557" max="12557" width="31.140625" customWidth="1"/>
    <col min="12559" max="12559" width="13.7109375" bestFit="1" customWidth="1"/>
    <col min="12801" max="12801" width="3.7109375" customWidth="1"/>
    <col min="12802" max="12802" width="46.85546875" customWidth="1"/>
    <col min="12803" max="12803" width="24" customWidth="1"/>
    <col min="12804" max="12804" width="16.42578125" customWidth="1"/>
    <col min="12805" max="12805" width="17.42578125" customWidth="1"/>
    <col min="12806" max="12806" width="16.5703125" customWidth="1"/>
    <col min="12807" max="12807" width="22.7109375" customWidth="1"/>
    <col min="12808" max="12808" width="18.85546875" customWidth="1"/>
    <col min="12809" max="12809" width="20.7109375" customWidth="1"/>
    <col min="12810" max="12810" width="16.85546875" customWidth="1"/>
    <col min="12811" max="12811" width="22.85546875" customWidth="1"/>
    <col min="12812" max="12812" width="22" customWidth="1"/>
    <col min="12813" max="12813" width="31.140625" customWidth="1"/>
    <col min="12815" max="12815" width="13.7109375" bestFit="1" customWidth="1"/>
    <col min="13057" max="13057" width="3.7109375" customWidth="1"/>
    <col min="13058" max="13058" width="46.85546875" customWidth="1"/>
    <col min="13059" max="13059" width="24" customWidth="1"/>
    <col min="13060" max="13060" width="16.42578125" customWidth="1"/>
    <col min="13061" max="13061" width="17.42578125" customWidth="1"/>
    <col min="13062" max="13062" width="16.5703125" customWidth="1"/>
    <col min="13063" max="13063" width="22.7109375" customWidth="1"/>
    <col min="13064" max="13064" width="18.85546875" customWidth="1"/>
    <col min="13065" max="13065" width="20.7109375" customWidth="1"/>
    <col min="13066" max="13066" width="16.85546875" customWidth="1"/>
    <col min="13067" max="13067" width="22.85546875" customWidth="1"/>
    <col min="13068" max="13068" width="22" customWidth="1"/>
    <col min="13069" max="13069" width="31.140625" customWidth="1"/>
    <col min="13071" max="13071" width="13.7109375" bestFit="1" customWidth="1"/>
    <col min="13313" max="13313" width="3.7109375" customWidth="1"/>
    <col min="13314" max="13314" width="46.85546875" customWidth="1"/>
    <col min="13315" max="13315" width="24" customWidth="1"/>
    <col min="13316" max="13316" width="16.42578125" customWidth="1"/>
    <col min="13317" max="13317" width="17.42578125" customWidth="1"/>
    <col min="13318" max="13318" width="16.5703125" customWidth="1"/>
    <col min="13319" max="13319" width="22.7109375" customWidth="1"/>
    <col min="13320" max="13320" width="18.85546875" customWidth="1"/>
    <col min="13321" max="13321" width="20.7109375" customWidth="1"/>
    <col min="13322" max="13322" width="16.85546875" customWidth="1"/>
    <col min="13323" max="13323" width="22.85546875" customWidth="1"/>
    <col min="13324" max="13324" width="22" customWidth="1"/>
    <col min="13325" max="13325" width="31.140625" customWidth="1"/>
    <col min="13327" max="13327" width="13.7109375" bestFit="1" customWidth="1"/>
    <col min="13569" max="13569" width="3.7109375" customWidth="1"/>
    <col min="13570" max="13570" width="46.85546875" customWidth="1"/>
    <col min="13571" max="13571" width="24" customWidth="1"/>
    <col min="13572" max="13572" width="16.42578125" customWidth="1"/>
    <col min="13573" max="13573" width="17.42578125" customWidth="1"/>
    <col min="13574" max="13574" width="16.5703125" customWidth="1"/>
    <col min="13575" max="13575" width="22.7109375" customWidth="1"/>
    <col min="13576" max="13576" width="18.85546875" customWidth="1"/>
    <col min="13577" max="13577" width="20.7109375" customWidth="1"/>
    <col min="13578" max="13578" width="16.85546875" customWidth="1"/>
    <col min="13579" max="13579" width="22.85546875" customWidth="1"/>
    <col min="13580" max="13580" width="22" customWidth="1"/>
    <col min="13581" max="13581" width="31.140625" customWidth="1"/>
    <col min="13583" max="13583" width="13.7109375" bestFit="1" customWidth="1"/>
    <col min="13825" max="13825" width="3.7109375" customWidth="1"/>
    <col min="13826" max="13826" width="46.85546875" customWidth="1"/>
    <col min="13827" max="13827" width="24" customWidth="1"/>
    <col min="13828" max="13828" width="16.42578125" customWidth="1"/>
    <col min="13829" max="13829" width="17.42578125" customWidth="1"/>
    <col min="13830" max="13830" width="16.5703125" customWidth="1"/>
    <col min="13831" max="13831" width="22.7109375" customWidth="1"/>
    <col min="13832" max="13832" width="18.85546875" customWidth="1"/>
    <col min="13833" max="13833" width="20.7109375" customWidth="1"/>
    <col min="13834" max="13834" width="16.85546875" customWidth="1"/>
    <col min="13835" max="13835" width="22.85546875" customWidth="1"/>
    <col min="13836" max="13836" width="22" customWidth="1"/>
    <col min="13837" max="13837" width="31.140625" customWidth="1"/>
    <col min="13839" max="13839" width="13.7109375" bestFit="1" customWidth="1"/>
    <col min="14081" max="14081" width="3.7109375" customWidth="1"/>
    <col min="14082" max="14082" width="46.85546875" customWidth="1"/>
    <col min="14083" max="14083" width="24" customWidth="1"/>
    <col min="14084" max="14084" width="16.42578125" customWidth="1"/>
    <col min="14085" max="14085" width="17.42578125" customWidth="1"/>
    <col min="14086" max="14086" width="16.5703125" customWidth="1"/>
    <col min="14087" max="14087" width="22.7109375" customWidth="1"/>
    <col min="14088" max="14088" width="18.85546875" customWidth="1"/>
    <col min="14089" max="14089" width="20.7109375" customWidth="1"/>
    <col min="14090" max="14090" width="16.85546875" customWidth="1"/>
    <col min="14091" max="14091" width="22.85546875" customWidth="1"/>
    <col min="14092" max="14092" width="22" customWidth="1"/>
    <col min="14093" max="14093" width="31.140625" customWidth="1"/>
    <col min="14095" max="14095" width="13.7109375" bestFit="1" customWidth="1"/>
    <col min="14337" max="14337" width="3.7109375" customWidth="1"/>
    <col min="14338" max="14338" width="46.85546875" customWidth="1"/>
    <col min="14339" max="14339" width="24" customWidth="1"/>
    <col min="14340" max="14340" width="16.42578125" customWidth="1"/>
    <col min="14341" max="14341" width="17.42578125" customWidth="1"/>
    <col min="14342" max="14342" width="16.5703125" customWidth="1"/>
    <col min="14343" max="14343" width="22.7109375" customWidth="1"/>
    <col min="14344" max="14344" width="18.85546875" customWidth="1"/>
    <col min="14345" max="14345" width="20.7109375" customWidth="1"/>
    <col min="14346" max="14346" width="16.85546875" customWidth="1"/>
    <col min="14347" max="14347" width="22.85546875" customWidth="1"/>
    <col min="14348" max="14348" width="22" customWidth="1"/>
    <col min="14349" max="14349" width="31.140625" customWidth="1"/>
    <col min="14351" max="14351" width="13.7109375" bestFit="1" customWidth="1"/>
    <col min="14593" max="14593" width="3.7109375" customWidth="1"/>
    <col min="14594" max="14594" width="46.85546875" customWidth="1"/>
    <col min="14595" max="14595" width="24" customWidth="1"/>
    <col min="14596" max="14596" width="16.42578125" customWidth="1"/>
    <col min="14597" max="14597" width="17.42578125" customWidth="1"/>
    <col min="14598" max="14598" width="16.5703125" customWidth="1"/>
    <col min="14599" max="14599" width="22.7109375" customWidth="1"/>
    <col min="14600" max="14600" width="18.85546875" customWidth="1"/>
    <col min="14601" max="14601" width="20.7109375" customWidth="1"/>
    <col min="14602" max="14602" width="16.85546875" customWidth="1"/>
    <col min="14603" max="14603" width="22.85546875" customWidth="1"/>
    <col min="14604" max="14604" width="22" customWidth="1"/>
    <col min="14605" max="14605" width="31.140625" customWidth="1"/>
    <col min="14607" max="14607" width="13.7109375" bestFit="1" customWidth="1"/>
    <col min="14849" max="14849" width="3.7109375" customWidth="1"/>
    <col min="14850" max="14850" width="46.85546875" customWidth="1"/>
    <col min="14851" max="14851" width="24" customWidth="1"/>
    <col min="14852" max="14852" width="16.42578125" customWidth="1"/>
    <col min="14853" max="14853" width="17.42578125" customWidth="1"/>
    <col min="14854" max="14854" width="16.5703125" customWidth="1"/>
    <col min="14855" max="14855" width="22.7109375" customWidth="1"/>
    <col min="14856" max="14856" width="18.85546875" customWidth="1"/>
    <col min="14857" max="14857" width="20.7109375" customWidth="1"/>
    <col min="14858" max="14858" width="16.85546875" customWidth="1"/>
    <col min="14859" max="14859" width="22.85546875" customWidth="1"/>
    <col min="14860" max="14860" width="22" customWidth="1"/>
    <col min="14861" max="14861" width="31.140625" customWidth="1"/>
    <col min="14863" max="14863" width="13.7109375" bestFit="1" customWidth="1"/>
    <col min="15105" max="15105" width="3.7109375" customWidth="1"/>
    <col min="15106" max="15106" width="46.85546875" customWidth="1"/>
    <col min="15107" max="15107" width="24" customWidth="1"/>
    <col min="15108" max="15108" width="16.42578125" customWidth="1"/>
    <col min="15109" max="15109" width="17.42578125" customWidth="1"/>
    <col min="15110" max="15110" width="16.5703125" customWidth="1"/>
    <col min="15111" max="15111" width="22.7109375" customWidth="1"/>
    <col min="15112" max="15112" width="18.85546875" customWidth="1"/>
    <col min="15113" max="15113" width="20.7109375" customWidth="1"/>
    <col min="15114" max="15114" width="16.85546875" customWidth="1"/>
    <col min="15115" max="15115" width="22.85546875" customWidth="1"/>
    <col min="15116" max="15116" width="22" customWidth="1"/>
    <col min="15117" max="15117" width="31.140625" customWidth="1"/>
    <col min="15119" max="15119" width="13.7109375" bestFit="1" customWidth="1"/>
    <col min="15361" max="15361" width="3.7109375" customWidth="1"/>
    <col min="15362" max="15362" width="46.85546875" customWidth="1"/>
    <col min="15363" max="15363" width="24" customWidth="1"/>
    <col min="15364" max="15364" width="16.42578125" customWidth="1"/>
    <col min="15365" max="15365" width="17.42578125" customWidth="1"/>
    <col min="15366" max="15366" width="16.5703125" customWidth="1"/>
    <col min="15367" max="15367" width="22.7109375" customWidth="1"/>
    <col min="15368" max="15368" width="18.85546875" customWidth="1"/>
    <col min="15369" max="15369" width="20.7109375" customWidth="1"/>
    <col min="15370" max="15370" width="16.85546875" customWidth="1"/>
    <col min="15371" max="15371" width="22.85546875" customWidth="1"/>
    <col min="15372" max="15372" width="22" customWidth="1"/>
    <col min="15373" max="15373" width="31.140625" customWidth="1"/>
    <col min="15375" max="15375" width="13.7109375" bestFit="1" customWidth="1"/>
    <col min="15617" max="15617" width="3.7109375" customWidth="1"/>
    <col min="15618" max="15618" width="46.85546875" customWidth="1"/>
    <col min="15619" max="15619" width="24" customWidth="1"/>
    <col min="15620" max="15620" width="16.42578125" customWidth="1"/>
    <col min="15621" max="15621" width="17.42578125" customWidth="1"/>
    <col min="15622" max="15622" width="16.5703125" customWidth="1"/>
    <col min="15623" max="15623" width="22.7109375" customWidth="1"/>
    <col min="15624" max="15624" width="18.85546875" customWidth="1"/>
    <col min="15625" max="15625" width="20.7109375" customWidth="1"/>
    <col min="15626" max="15626" width="16.85546875" customWidth="1"/>
    <col min="15627" max="15627" width="22.85546875" customWidth="1"/>
    <col min="15628" max="15628" width="22" customWidth="1"/>
    <col min="15629" max="15629" width="31.140625" customWidth="1"/>
    <col min="15631" max="15631" width="13.7109375" bestFit="1" customWidth="1"/>
    <col min="15873" max="15873" width="3.7109375" customWidth="1"/>
    <col min="15874" max="15874" width="46.85546875" customWidth="1"/>
    <col min="15875" max="15875" width="24" customWidth="1"/>
    <col min="15876" max="15876" width="16.42578125" customWidth="1"/>
    <col min="15877" max="15877" width="17.42578125" customWidth="1"/>
    <col min="15878" max="15878" width="16.5703125" customWidth="1"/>
    <col min="15879" max="15879" width="22.7109375" customWidth="1"/>
    <col min="15880" max="15880" width="18.85546875" customWidth="1"/>
    <col min="15881" max="15881" width="20.7109375" customWidth="1"/>
    <col min="15882" max="15882" width="16.85546875" customWidth="1"/>
    <col min="15883" max="15883" width="22.85546875" customWidth="1"/>
    <col min="15884" max="15884" width="22" customWidth="1"/>
    <col min="15885" max="15885" width="31.140625" customWidth="1"/>
    <col min="15887" max="15887" width="13.7109375" bestFit="1" customWidth="1"/>
    <col min="16129" max="16129" width="3.7109375" customWidth="1"/>
    <col min="16130" max="16130" width="46.85546875" customWidth="1"/>
    <col min="16131" max="16131" width="24" customWidth="1"/>
    <col min="16132" max="16132" width="16.42578125" customWidth="1"/>
    <col min="16133" max="16133" width="17.42578125" customWidth="1"/>
    <col min="16134" max="16134" width="16.5703125" customWidth="1"/>
    <col min="16135" max="16135" width="22.7109375" customWidth="1"/>
    <col min="16136" max="16136" width="18.85546875" customWidth="1"/>
    <col min="16137" max="16137" width="20.7109375" customWidth="1"/>
    <col min="16138" max="16138" width="16.85546875" customWidth="1"/>
    <col min="16139" max="16139" width="22.85546875" customWidth="1"/>
    <col min="16140" max="16140" width="22" customWidth="1"/>
    <col min="16141" max="16141" width="31.140625" customWidth="1"/>
    <col min="16143" max="16143" width="13.7109375" bestFit="1" customWidth="1"/>
  </cols>
  <sheetData>
    <row r="1" spans="1:13" ht="1.5" hidden="1" customHeight="1" x14ac:dyDescent="0.25">
      <c r="C1" s="173" t="s">
        <v>97</v>
      </c>
      <c r="D1" s="173"/>
      <c r="E1" s="173"/>
      <c r="F1" s="173"/>
      <c r="G1" s="173"/>
      <c r="H1" s="173"/>
      <c r="I1" s="173"/>
      <c r="J1" s="173"/>
      <c r="K1" s="173"/>
    </row>
    <row r="2" spans="1:13" ht="21" hidden="1" customHeight="1" x14ac:dyDescent="0.25">
      <c r="C2" s="173" t="s">
        <v>98</v>
      </c>
      <c r="D2" s="173"/>
      <c r="E2" s="173"/>
      <c r="F2" s="173"/>
      <c r="G2" s="173"/>
      <c r="H2" s="173"/>
      <c r="I2" s="173"/>
      <c r="J2" s="173"/>
      <c r="K2" s="173"/>
    </row>
    <row r="3" spans="1:13" ht="12.75" hidden="1" customHeight="1" x14ac:dyDescent="0.25">
      <c r="A3" s="174" t="s">
        <v>99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ht="15.75" hidden="1" x14ac:dyDescent="0.25">
      <c r="A4" s="51"/>
      <c r="B4" s="51"/>
      <c r="C4" s="172" t="s">
        <v>100</v>
      </c>
      <c r="D4" s="172"/>
      <c r="E4" s="172"/>
      <c r="F4" s="172"/>
      <c r="G4" s="172"/>
      <c r="H4" s="172"/>
      <c r="I4" s="172"/>
      <c r="J4" s="172"/>
      <c r="K4" s="172"/>
      <c r="L4" s="52" t="s">
        <v>78</v>
      </c>
      <c r="M4" s="53"/>
    </row>
    <row r="5" spans="1:13" ht="16.5" hidden="1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5" t="s">
        <v>94</v>
      </c>
      <c r="M5" s="53"/>
    </row>
    <row r="6" spans="1:13" s="51" customFormat="1" ht="17.25" hidden="1" thickTop="1" thickBot="1" x14ac:dyDescent="0.3">
      <c r="A6" s="56"/>
      <c r="B6" s="55" t="s">
        <v>79</v>
      </c>
      <c r="C6" s="55" t="s">
        <v>67</v>
      </c>
      <c r="D6" s="55" t="s">
        <v>10</v>
      </c>
      <c r="E6" s="55" t="s">
        <v>11</v>
      </c>
      <c r="F6" s="55" t="s">
        <v>12</v>
      </c>
      <c r="G6" s="55" t="s">
        <v>13</v>
      </c>
      <c r="H6" s="55" t="s">
        <v>81</v>
      </c>
      <c r="I6" s="55" t="s">
        <v>15</v>
      </c>
      <c r="J6" s="55" t="s">
        <v>82</v>
      </c>
      <c r="K6" s="55" t="s">
        <v>101</v>
      </c>
      <c r="L6" s="55" t="s">
        <v>84</v>
      </c>
      <c r="M6" s="57" t="s">
        <v>4</v>
      </c>
    </row>
    <row r="7" spans="1:13" ht="15.75" hidden="1" x14ac:dyDescent="0.25">
      <c r="A7" s="58">
        <v>1</v>
      </c>
      <c r="B7" s="51" t="s">
        <v>18</v>
      </c>
      <c r="C7" s="59">
        <v>12673006888</v>
      </c>
      <c r="D7" s="59">
        <v>151000</v>
      </c>
      <c r="E7" s="59"/>
      <c r="F7" s="59"/>
      <c r="G7" s="59">
        <v>276605987739</v>
      </c>
      <c r="H7" s="59">
        <v>101171732402</v>
      </c>
      <c r="I7" s="59">
        <v>404825249227</v>
      </c>
      <c r="J7" s="59">
        <v>16820820</v>
      </c>
      <c r="K7" s="59"/>
      <c r="L7" s="59">
        <v>615589439478</v>
      </c>
      <c r="M7" s="60">
        <f t="shared" ref="M7:M38" si="0">SUM(C7:L7)</f>
        <v>1410882387554</v>
      </c>
    </row>
    <row r="8" spans="1:13" ht="15.75" hidden="1" x14ac:dyDescent="0.25">
      <c r="A8" s="58">
        <v>2</v>
      </c>
      <c r="B8" s="51" t="s">
        <v>20</v>
      </c>
      <c r="C8" s="59">
        <v>291245746412</v>
      </c>
      <c r="D8" s="59"/>
      <c r="E8" s="59"/>
      <c r="F8" s="59"/>
      <c r="G8" s="59">
        <v>138053777353</v>
      </c>
      <c r="H8" s="59">
        <v>59288489120</v>
      </c>
      <c r="I8" s="59">
        <v>280677055233</v>
      </c>
      <c r="J8" s="59"/>
      <c r="K8" s="59">
        <v>15883000</v>
      </c>
      <c r="L8" s="59">
        <v>782024390536</v>
      </c>
      <c r="M8" s="60">
        <f t="shared" si="0"/>
        <v>1551305341654</v>
      </c>
    </row>
    <row r="9" spans="1:13" ht="15.75" hidden="1" x14ac:dyDescent="0.25">
      <c r="A9" s="58">
        <v>3</v>
      </c>
      <c r="B9" s="51" t="s">
        <v>21</v>
      </c>
      <c r="C9" s="59">
        <v>5911448732</v>
      </c>
      <c r="D9" s="59"/>
      <c r="E9" s="59"/>
      <c r="F9" s="59"/>
      <c r="G9" s="59">
        <v>359755945877</v>
      </c>
      <c r="H9" s="59">
        <v>201316278969</v>
      </c>
      <c r="I9" s="59">
        <v>920804521232</v>
      </c>
      <c r="J9" s="59"/>
      <c r="K9" s="59"/>
      <c r="L9" s="59">
        <v>51266634847</v>
      </c>
      <c r="M9" s="60">
        <f t="shared" si="0"/>
        <v>1539054829657</v>
      </c>
    </row>
    <row r="10" spans="1:13" ht="15.75" hidden="1" x14ac:dyDescent="0.25">
      <c r="A10" s="58">
        <v>4</v>
      </c>
      <c r="B10" s="51" t="s">
        <v>22</v>
      </c>
      <c r="C10" s="61">
        <v>10889510517</v>
      </c>
      <c r="D10" s="61"/>
      <c r="E10" s="61"/>
      <c r="F10" s="61"/>
      <c r="G10" s="61">
        <v>603934415417</v>
      </c>
      <c r="H10" s="61">
        <v>171516117087</v>
      </c>
      <c r="I10" s="61">
        <v>473889829691</v>
      </c>
      <c r="J10" s="61"/>
      <c r="K10" s="61"/>
      <c r="L10" s="61">
        <v>621398896477</v>
      </c>
      <c r="M10" s="60">
        <f t="shared" si="0"/>
        <v>1881628769189</v>
      </c>
    </row>
    <row r="11" spans="1:13" ht="15.75" hidden="1" x14ac:dyDescent="0.25">
      <c r="A11" s="58">
        <v>5</v>
      </c>
      <c r="B11" s="51" t="s">
        <v>85</v>
      </c>
      <c r="C11" s="59">
        <v>2389899427</v>
      </c>
      <c r="D11" s="59"/>
      <c r="E11" s="59"/>
      <c r="F11" s="59"/>
      <c r="G11" s="59">
        <v>808881027749</v>
      </c>
      <c r="H11" s="59">
        <v>71400030343</v>
      </c>
      <c r="I11" s="59">
        <v>267425513947</v>
      </c>
      <c r="J11" s="59"/>
      <c r="K11" s="59"/>
      <c r="L11" s="59">
        <v>201788121895</v>
      </c>
      <c r="M11" s="60">
        <f t="shared" si="0"/>
        <v>1351884593361</v>
      </c>
    </row>
    <row r="12" spans="1:13" ht="15.75" hidden="1" x14ac:dyDescent="0.25">
      <c r="A12" s="58">
        <v>6</v>
      </c>
      <c r="B12" s="51" t="s">
        <v>24</v>
      </c>
      <c r="C12" s="59">
        <v>13235086751</v>
      </c>
      <c r="D12" s="59">
        <v>770000</v>
      </c>
      <c r="E12" s="59"/>
      <c r="F12" s="59"/>
      <c r="G12" s="59">
        <v>83157907296</v>
      </c>
      <c r="H12" s="59">
        <v>29327370136</v>
      </c>
      <c r="I12" s="59">
        <v>99846086332</v>
      </c>
      <c r="J12" s="59"/>
      <c r="K12" s="59">
        <v>701932409</v>
      </c>
      <c r="L12" s="59">
        <v>1072128107315</v>
      </c>
      <c r="M12" s="60">
        <f t="shared" si="0"/>
        <v>1298397260239</v>
      </c>
    </row>
    <row r="13" spans="1:13" ht="15.75" hidden="1" x14ac:dyDescent="0.25">
      <c r="A13" s="58">
        <v>7</v>
      </c>
      <c r="B13" s="51" t="s">
        <v>25</v>
      </c>
      <c r="C13" s="59">
        <v>25491494075</v>
      </c>
      <c r="D13" s="59"/>
      <c r="E13" s="59"/>
      <c r="F13" s="59"/>
      <c r="G13" s="59">
        <v>151156521082</v>
      </c>
      <c r="H13" s="59">
        <v>38188410108</v>
      </c>
      <c r="I13" s="59">
        <v>558552426825</v>
      </c>
      <c r="J13" s="59"/>
      <c r="K13" s="59"/>
      <c r="L13" s="59"/>
      <c r="M13" s="60">
        <f t="shared" si="0"/>
        <v>773388852090</v>
      </c>
    </row>
    <row r="14" spans="1:13" ht="15.75" hidden="1" x14ac:dyDescent="0.25">
      <c r="A14" s="58">
        <v>8</v>
      </c>
      <c r="B14" s="51" t="s">
        <v>26</v>
      </c>
      <c r="C14" s="59">
        <v>63689942894</v>
      </c>
      <c r="D14" s="59"/>
      <c r="E14" s="59"/>
      <c r="F14" s="59"/>
      <c r="G14" s="59">
        <v>12963252870</v>
      </c>
      <c r="H14" s="59">
        <v>6057249840</v>
      </c>
      <c r="I14" s="59">
        <v>6461130643</v>
      </c>
      <c r="J14" s="59"/>
      <c r="K14" s="59">
        <v>992542514</v>
      </c>
      <c r="L14" s="59">
        <v>304022516686</v>
      </c>
      <c r="M14" s="60">
        <f t="shared" si="0"/>
        <v>394186635447</v>
      </c>
    </row>
    <row r="15" spans="1:13" ht="15.75" hidden="1" x14ac:dyDescent="0.25">
      <c r="A15" s="58">
        <v>9</v>
      </c>
      <c r="B15" s="51" t="s">
        <v>27</v>
      </c>
      <c r="C15" s="59">
        <v>213852580245</v>
      </c>
      <c r="D15" s="59">
        <v>50752130</v>
      </c>
      <c r="E15" s="59"/>
      <c r="F15" s="59"/>
      <c r="G15" s="59">
        <v>16126421288</v>
      </c>
      <c r="H15" s="59">
        <v>7244179220</v>
      </c>
      <c r="I15" s="59">
        <v>65077384748</v>
      </c>
      <c r="J15" s="59">
        <v>271600</v>
      </c>
      <c r="K15" s="59">
        <v>1822957509</v>
      </c>
      <c r="L15" s="59">
        <v>148124947224</v>
      </c>
      <c r="M15" s="60">
        <f t="shared" si="0"/>
        <v>452299493964</v>
      </c>
    </row>
    <row r="16" spans="1:13" ht="15.75" hidden="1" x14ac:dyDescent="0.25">
      <c r="A16" s="58">
        <v>10</v>
      </c>
      <c r="B16" s="51" t="s">
        <v>28</v>
      </c>
      <c r="C16" s="59">
        <v>30708588398</v>
      </c>
      <c r="D16" s="59"/>
      <c r="E16" s="59"/>
      <c r="F16" s="59"/>
      <c r="G16" s="59">
        <v>57899396217</v>
      </c>
      <c r="H16" s="59"/>
      <c r="I16" s="59"/>
      <c r="J16" s="59"/>
      <c r="K16" s="59"/>
      <c r="L16" s="59">
        <v>189769536464</v>
      </c>
      <c r="M16" s="60">
        <f t="shared" si="0"/>
        <v>278377521079</v>
      </c>
    </row>
    <row r="17" spans="1:13" ht="15.75" hidden="1" x14ac:dyDescent="0.25">
      <c r="A17" s="58">
        <v>11</v>
      </c>
      <c r="B17" s="51" t="s">
        <v>29</v>
      </c>
      <c r="C17" s="59">
        <v>10263492500</v>
      </c>
      <c r="D17" s="59"/>
      <c r="E17" s="59"/>
      <c r="F17" s="59"/>
      <c r="G17" s="59">
        <v>431506044</v>
      </c>
      <c r="H17" s="59">
        <v>3143614520</v>
      </c>
      <c r="I17" s="59">
        <v>3884753282</v>
      </c>
      <c r="J17" s="59"/>
      <c r="K17" s="59"/>
      <c r="L17" s="59">
        <v>127494910079</v>
      </c>
      <c r="M17" s="60">
        <f>SUM(C17:L17)</f>
        <v>145218276425</v>
      </c>
    </row>
    <row r="18" spans="1:13" ht="15.75" hidden="1" x14ac:dyDescent="0.25">
      <c r="A18" s="58">
        <v>12</v>
      </c>
      <c r="B18" s="51" t="s">
        <v>30</v>
      </c>
      <c r="C18" s="59">
        <v>46955861</v>
      </c>
      <c r="D18" s="59"/>
      <c r="E18" s="59"/>
      <c r="F18" s="59"/>
      <c r="G18" s="59">
        <v>206206363177</v>
      </c>
      <c r="H18" s="59">
        <v>147180258188</v>
      </c>
      <c r="I18" s="59">
        <v>545551380228</v>
      </c>
      <c r="J18" s="59"/>
      <c r="K18" s="59"/>
      <c r="L18" s="59">
        <v>722775483183</v>
      </c>
      <c r="M18" s="60">
        <f t="shared" si="0"/>
        <v>1621760440637</v>
      </c>
    </row>
    <row r="19" spans="1:13" ht="15.75" hidden="1" x14ac:dyDescent="0.25">
      <c r="A19" s="58">
        <v>13</v>
      </c>
      <c r="B19" s="51" t="s">
        <v>31</v>
      </c>
      <c r="C19" s="59">
        <v>16015788593</v>
      </c>
      <c r="D19" s="59"/>
      <c r="E19" s="59"/>
      <c r="F19" s="59"/>
      <c r="G19" s="59">
        <v>22891263593</v>
      </c>
      <c r="H19" s="59">
        <v>254152421</v>
      </c>
      <c r="I19" s="59"/>
      <c r="J19" s="59"/>
      <c r="K19" s="59"/>
      <c r="L19" s="59">
        <v>175481271824</v>
      </c>
      <c r="M19" s="60">
        <f t="shared" si="0"/>
        <v>214642476431</v>
      </c>
    </row>
    <row r="20" spans="1:13" ht="15.75" hidden="1" x14ac:dyDescent="0.25">
      <c r="A20" s="58">
        <v>14</v>
      </c>
      <c r="B20" s="51" t="s">
        <v>32</v>
      </c>
      <c r="C20" s="59">
        <v>3202814641</v>
      </c>
      <c r="D20" s="59">
        <v>3170060</v>
      </c>
      <c r="E20" s="59"/>
      <c r="F20" s="59"/>
      <c r="G20" s="59">
        <v>22651186965</v>
      </c>
      <c r="H20" s="59">
        <v>17413519955</v>
      </c>
      <c r="I20" s="59">
        <v>3256042072</v>
      </c>
      <c r="J20" s="59"/>
      <c r="K20" s="59"/>
      <c r="L20" s="59">
        <v>30504023071</v>
      </c>
      <c r="M20" s="60">
        <f t="shared" si="0"/>
        <v>77030756764</v>
      </c>
    </row>
    <row r="21" spans="1:13" ht="9.75" hidden="1" customHeight="1" x14ac:dyDescent="0.25">
      <c r="A21" s="58">
        <v>15</v>
      </c>
      <c r="B21" s="51" t="s">
        <v>33</v>
      </c>
      <c r="C21" s="59">
        <v>103445104516</v>
      </c>
      <c r="D21" s="59">
        <v>6762030</v>
      </c>
      <c r="E21" s="59"/>
      <c r="F21" s="59"/>
      <c r="G21" s="59">
        <v>19759852935</v>
      </c>
      <c r="H21" s="59">
        <v>22678744141</v>
      </c>
      <c r="I21" s="59">
        <v>22501068374</v>
      </c>
      <c r="J21" s="59"/>
      <c r="K21" s="59">
        <v>52196326</v>
      </c>
      <c r="L21" s="59">
        <v>11229042302</v>
      </c>
      <c r="M21" s="60">
        <f t="shared" si="0"/>
        <v>179672770624</v>
      </c>
    </row>
    <row r="22" spans="1:13" ht="15.75" hidden="1" x14ac:dyDescent="0.25">
      <c r="A22" s="58">
        <v>16</v>
      </c>
      <c r="B22" s="51" t="s">
        <v>34</v>
      </c>
      <c r="C22" s="59">
        <v>7680690144</v>
      </c>
      <c r="D22" s="59"/>
      <c r="E22" s="59"/>
      <c r="F22" s="59"/>
      <c r="G22" s="59">
        <v>5056577379</v>
      </c>
      <c r="H22" s="59">
        <v>1142675481</v>
      </c>
      <c r="I22" s="59">
        <v>12251225899</v>
      </c>
      <c r="J22" s="59"/>
      <c r="K22" s="59"/>
      <c r="L22" s="59">
        <v>99982912663</v>
      </c>
      <c r="M22" s="60">
        <f t="shared" si="0"/>
        <v>126114081566</v>
      </c>
    </row>
    <row r="23" spans="1:13" ht="15.75" hidden="1" x14ac:dyDescent="0.25">
      <c r="A23" s="58">
        <v>17</v>
      </c>
      <c r="B23" s="51" t="s">
        <v>35</v>
      </c>
      <c r="C23" s="59">
        <v>30279916550</v>
      </c>
      <c r="D23" s="59"/>
      <c r="E23" s="59"/>
      <c r="F23" s="59"/>
      <c r="G23" s="59">
        <v>18025083411</v>
      </c>
      <c r="H23" s="59">
        <v>1127888640</v>
      </c>
      <c r="I23" s="59"/>
      <c r="J23" s="59"/>
      <c r="K23" s="59"/>
      <c r="L23" s="59">
        <v>7027355789</v>
      </c>
      <c r="M23" s="60">
        <f t="shared" si="0"/>
        <v>56460244390</v>
      </c>
    </row>
    <row r="24" spans="1:13" ht="15.75" hidden="1" x14ac:dyDescent="0.25">
      <c r="A24" s="58">
        <v>18</v>
      </c>
      <c r="B24" s="51" t="s">
        <v>36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>
        <f t="shared" si="0"/>
        <v>0</v>
      </c>
    </row>
    <row r="25" spans="1:13" ht="15.75" hidden="1" x14ac:dyDescent="0.25">
      <c r="A25" s="58">
        <v>19</v>
      </c>
      <c r="B25" s="51" t="s">
        <v>37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>
        <f t="shared" si="0"/>
        <v>0</v>
      </c>
    </row>
    <row r="26" spans="1:13" ht="15.75" hidden="1" x14ac:dyDescent="0.25">
      <c r="A26" s="58">
        <v>20</v>
      </c>
      <c r="B26" s="51" t="s">
        <v>38</v>
      </c>
      <c r="C26" s="59">
        <v>2914837954</v>
      </c>
      <c r="D26" s="59">
        <v>150000</v>
      </c>
      <c r="E26" s="59"/>
      <c r="F26" s="59"/>
      <c r="G26" s="59">
        <v>24295696013</v>
      </c>
      <c r="H26" s="59">
        <v>22349778792</v>
      </c>
      <c r="I26" s="59">
        <v>67786684534</v>
      </c>
      <c r="J26" s="59"/>
      <c r="K26" s="59"/>
      <c r="L26" s="59">
        <v>611507490645</v>
      </c>
      <c r="M26" s="60">
        <f t="shared" si="0"/>
        <v>728854637938</v>
      </c>
    </row>
    <row r="27" spans="1:13" ht="15.75" hidden="1" x14ac:dyDescent="0.25">
      <c r="A27" s="58">
        <v>21</v>
      </c>
      <c r="B27" s="51" t="s">
        <v>39</v>
      </c>
      <c r="C27" s="59">
        <v>5740052398</v>
      </c>
      <c r="D27" s="59">
        <v>4569950</v>
      </c>
      <c r="E27" s="59"/>
      <c r="F27" s="59"/>
      <c r="G27" s="59"/>
      <c r="H27" s="59">
        <v>19251473</v>
      </c>
      <c r="I27" s="59"/>
      <c r="J27" s="59"/>
      <c r="K27" s="59"/>
      <c r="L27" s="59">
        <v>3710906249</v>
      </c>
      <c r="M27" s="60">
        <f t="shared" si="0"/>
        <v>9474780070</v>
      </c>
    </row>
    <row r="28" spans="1:13" ht="15.75" hidden="1" x14ac:dyDescent="0.25">
      <c r="A28" s="58">
        <v>22</v>
      </c>
      <c r="B28" s="51" t="s">
        <v>40</v>
      </c>
      <c r="C28" s="61">
        <v>3345837149</v>
      </c>
      <c r="D28" s="61"/>
      <c r="E28" s="61">
        <v>62627000</v>
      </c>
      <c r="F28" s="62"/>
      <c r="G28" s="61"/>
      <c r="H28" s="61"/>
      <c r="I28" s="61"/>
      <c r="J28" s="61"/>
      <c r="K28" s="61"/>
      <c r="L28" s="61">
        <v>6459220888</v>
      </c>
      <c r="M28" s="60">
        <f t="shared" si="0"/>
        <v>9867685037</v>
      </c>
    </row>
    <row r="29" spans="1:13" ht="15.75" hidden="1" x14ac:dyDescent="0.25">
      <c r="A29" s="58">
        <v>23</v>
      </c>
      <c r="B29" s="51" t="s">
        <v>41</v>
      </c>
      <c r="C29" s="59">
        <v>21673298379</v>
      </c>
      <c r="D29" s="59">
        <v>2550000</v>
      </c>
      <c r="E29" s="59">
        <v>62627000</v>
      </c>
      <c r="F29" s="59"/>
      <c r="G29" s="59"/>
      <c r="H29" s="59"/>
      <c r="I29" s="59"/>
      <c r="J29" s="59">
        <v>271600</v>
      </c>
      <c r="K29" s="59"/>
      <c r="L29" s="59"/>
      <c r="M29" s="60">
        <f t="shared" si="0"/>
        <v>21738746979</v>
      </c>
    </row>
    <row r="30" spans="1:13" ht="15.75" hidden="1" x14ac:dyDescent="0.25">
      <c r="A30" s="58">
        <v>24</v>
      </c>
      <c r="B30" s="51" t="s">
        <v>42</v>
      </c>
      <c r="C30" s="59">
        <v>3356005303</v>
      </c>
      <c r="D30" s="59"/>
      <c r="E30" s="59"/>
      <c r="F30" s="59"/>
      <c r="G30" s="63"/>
      <c r="H30" s="59"/>
      <c r="I30" s="59"/>
      <c r="J30" s="59"/>
      <c r="K30" s="59"/>
      <c r="L30" s="59">
        <v>4547550433</v>
      </c>
      <c r="M30" s="60">
        <f t="shared" si="0"/>
        <v>7903555736</v>
      </c>
    </row>
    <row r="31" spans="1:13" ht="15.75" hidden="1" x14ac:dyDescent="0.25">
      <c r="A31" s="58">
        <v>25</v>
      </c>
      <c r="B31" s="51" t="s">
        <v>43</v>
      </c>
      <c r="C31" s="59">
        <v>3197000065</v>
      </c>
      <c r="D31" s="59">
        <v>149000</v>
      </c>
      <c r="E31" s="59"/>
      <c r="F31" s="59"/>
      <c r="G31" s="59"/>
      <c r="H31" s="59"/>
      <c r="I31" s="59"/>
      <c r="J31" s="59"/>
      <c r="K31" s="59">
        <v>29849684</v>
      </c>
      <c r="L31" s="59"/>
      <c r="M31" s="60">
        <f t="shared" si="0"/>
        <v>3226998749</v>
      </c>
    </row>
    <row r="32" spans="1:13" ht="15.75" hidden="1" x14ac:dyDescent="0.25">
      <c r="A32" s="58">
        <v>26</v>
      </c>
      <c r="B32" s="51" t="s">
        <v>44</v>
      </c>
      <c r="C32" s="59">
        <v>517503881</v>
      </c>
      <c r="D32" s="59">
        <v>447000</v>
      </c>
      <c r="E32" s="59"/>
      <c r="F32" s="59"/>
      <c r="G32" s="59"/>
      <c r="H32" s="59"/>
      <c r="I32" s="59"/>
      <c r="J32" s="59"/>
      <c r="K32" s="59"/>
      <c r="L32" s="59"/>
      <c r="M32" s="60">
        <f t="shared" si="0"/>
        <v>517950881</v>
      </c>
    </row>
    <row r="33" spans="1:13" ht="15.75" hidden="1" x14ac:dyDescent="0.25">
      <c r="A33" s="58">
        <v>27</v>
      </c>
      <c r="B33" s="51" t="s">
        <v>45</v>
      </c>
      <c r="C33" s="59">
        <v>2576223516</v>
      </c>
      <c r="D33" s="59">
        <v>37377170</v>
      </c>
      <c r="E33" s="59"/>
      <c r="F33" s="59"/>
      <c r="G33" s="59">
        <v>1497533245</v>
      </c>
      <c r="H33" s="59">
        <v>1021936506</v>
      </c>
      <c r="I33" s="63"/>
      <c r="J33" s="59"/>
      <c r="K33" s="59"/>
      <c r="L33" s="59">
        <v>13373901042</v>
      </c>
      <c r="M33" s="60">
        <f t="shared" si="0"/>
        <v>18506971479</v>
      </c>
    </row>
    <row r="34" spans="1:13" ht="15.75" hidden="1" x14ac:dyDescent="0.25">
      <c r="A34" s="58">
        <v>28</v>
      </c>
      <c r="B34" s="51" t="s">
        <v>46</v>
      </c>
      <c r="C34" s="59">
        <v>1379405754</v>
      </c>
      <c r="D34" s="59">
        <v>154000</v>
      </c>
      <c r="E34" s="59"/>
      <c r="F34" s="59"/>
      <c r="G34" s="59"/>
      <c r="H34" s="59"/>
      <c r="I34" s="59"/>
      <c r="J34" s="59"/>
      <c r="K34" s="59"/>
      <c r="L34" s="59"/>
      <c r="M34" s="60">
        <f t="shared" si="0"/>
        <v>1379559754</v>
      </c>
    </row>
    <row r="35" spans="1:13" ht="15.75" hidden="1" x14ac:dyDescent="0.25">
      <c r="A35" s="58">
        <v>29</v>
      </c>
      <c r="B35" s="51" t="s">
        <v>47</v>
      </c>
      <c r="C35" s="59">
        <v>1760578219</v>
      </c>
      <c r="D35" s="59"/>
      <c r="E35" s="59"/>
      <c r="F35" s="59"/>
      <c r="G35" s="59"/>
      <c r="H35" s="59"/>
      <c r="I35" s="59"/>
      <c r="J35" s="59"/>
      <c r="K35" s="59"/>
      <c r="L35" s="59">
        <v>55845000</v>
      </c>
      <c r="M35" s="60">
        <f t="shared" si="0"/>
        <v>1816423219</v>
      </c>
    </row>
    <row r="36" spans="1:13" ht="15.75" hidden="1" x14ac:dyDescent="0.25">
      <c r="A36" s="58">
        <v>30</v>
      </c>
      <c r="B36" s="51" t="s">
        <v>48</v>
      </c>
      <c r="C36" s="59">
        <v>1570916180</v>
      </c>
      <c r="D36" s="59"/>
      <c r="E36" s="59"/>
      <c r="F36" s="59"/>
      <c r="G36" s="59">
        <v>27153966</v>
      </c>
      <c r="H36" s="59"/>
      <c r="I36" s="59"/>
      <c r="J36" s="59"/>
      <c r="K36" s="59"/>
      <c r="L36" s="59">
        <v>54959628</v>
      </c>
      <c r="M36" s="60">
        <f t="shared" si="0"/>
        <v>1653029774</v>
      </c>
    </row>
    <row r="37" spans="1:13" ht="15.75" hidden="1" x14ac:dyDescent="0.25">
      <c r="A37" s="58">
        <v>31</v>
      </c>
      <c r="B37" s="51" t="s">
        <v>49</v>
      </c>
      <c r="C37" s="59">
        <v>566880070</v>
      </c>
      <c r="D37" s="59"/>
      <c r="E37" s="59"/>
      <c r="F37" s="59"/>
      <c r="G37" s="59">
        <v>1236735863</v>
      </c>
      <c r="H37" s="59">
        <v>253725489</v>
      </c>
      <c r="I37" s="59"/>
      <c r="J37" s="59"/>
      <c r="K37" s="59"/>
      <c r="L37" s="59">
        <v>6947428823</v>
      </c>
      <c r="M37" s="60">
        <f t="shared" si="0"/>
        <v>9004770245</v>
      </c>
    </row>
    <row r="38" spans="1:13" ht="15.75" hidden="1" x14ac:dyDescent="0.25">
      <c r="A38" s="58">
        <v>32</v>
      </c>
      <c r="B38" s="51" t="s">
        <v>50</v>
      </c>
      <c r="C38" s="59">
        <v>1335981370</v>
      </c>
      <c r="D38" s="59"/>
      <c r="E38" s="59"/>
      <c r="F38" s="59"/>
      <c r="G38" s="59"/>
      <c r="H38" s="59"/>
      <c r="I38" s="59"/>
      <c r="J38" s="59"/>
      <c r="K38" s="59"/>
      <c r="L38" s="59"/>
      <c r="M38" s="60">
        <f t="shared" si="0"/>
        <v>1335981370</v>
      </c>
    </row>
    <row r="39" spans="1:13" ht="15.75" hidden="1" x14ac:dyDescent="0.25">
      <c r="A39" s="58">
        <v>33</v>
      </c>
      <c r="B39" s="51" t="s">
        <v>51</v>
      </c>
      <c r="C39" s="59">
        <v>48910649923</v>
      </c>
      <c r="D39" s="59"/>
      <c r="E39" s="59"/>
      <c r="F39" s="59"/>
      <c r="G39" s="59">
        <v>18609378735</v>
      </c>
      <c r="H39" s="59">
        <v>8649744688</v>
      </c>
      <c r="I39" s="59">
        <v>90638165</v>
      </c>
      <c r="J39" s="59"/>
      <c r="K39" s="59">
        <v>1902428380</v>
      </c>
      <c r="L39" s="59">
        <v>293072473544</v>
      </c>
      <c r="M39" s="60">
        <f t="shared" ref="M39:M47" si="1">SUM(C39:L39)</f>
        <v>371235313435</v>
      </c>
    </row>
    <row r="40" spans="1:13" ht="15.75" hidden="1" x14ac:dyDescent="0.25">
      <c r="A40" s="58">
        <v>34</v>
      </c>
      <c r="B40" s="51" t="s">
        <v>102</v>
      </c>
      <c r="C40" s="59">
        <v>180422242</v>
      </c>
      <c r="D40" s="59"/>
      <c r="E40" s="59"/>
      <c r="F40" s="59"/>
      <c r="G40" s="59">
        <v>83770898151</v>
      </c>
      <c r="H40" s="59">
        <v>173368471</v>
      </c>
      <c r="I40" s="59">
        <v>197479065428</v>
      </c>
      <c r="J40" s="59"/>
      <c r="K40" s="59"/>
      <c r="L40" s="59">
        <v>2262303667246</v>
      </c>
      <c r="M40" s="60">
        <f t="shared" si="1"/>
        <v>2543907421538</v>
      </c>
    </row>
    <row r="41" spans="1:13" ht="15.75" hidden="1" x14ac:dyDescent="0.25">
      <c r="A41" s="58">
        <v>35</v>
      </c>
      <c r="B41" s="51" t="s">
        <v>53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>
        <f t="shared" si="1"/>
        <v>0</v>
      </c>
    </row>
    <row r="42" spans="1:13" ht="15.75" hidden="1" x14ac:dyDescent="0.25">
      <c r="A42" s="58">
        <v>36</v>
      </c>
      <c r="B42" s="51" t="s">
        <v>54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60">
        <f t="shared" si="1"/>
        <v>0</v>
      </c>
    </row>
    <row r="43" spans="1:13" ht="15.75" hidden="1" x14ac:dyDescent="0.25">
      <c r="A43" s="58">
        <v>37</v>
      </c>
      <c r="B43" s="51" t="s">
        <v>55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0">
        <f t="shared" si="1"/>
        <v>0</v>
      </c>
    </row>
    <row r="44" spans="1:13" ht="15.75" hidden="1" x14ac:dyDescent="0.25">
      <c r="A44" s="58">
        <v>38</v>
      </c>
      <c r="B44" s="51" t="s">
        <v>56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>
        <f t="shared" si="1"/>
        <v>0</v>
      </c>
    </row>
    <row r="45" spans="1:13" ht="15.75" hidden="1" x14ac:dyDescent="0.25">
      <c r="A45" s="58">
        <v>39</v>
      </c>
      <c r="B45" s="51" t="s">
        <v>71</v>
      </c>
      <c r="C45" s="59">
        <v>31701683342</v>
      </c>
      <c r="D45" s="59">
        <v>1530000</v>
      </c>
      <c r="E45" s="59"/>
      <c r="F45" s="59"/>
      <c r="G45" s="59">
        <v>1926651625</v>
      </c>
      <c r="H45" s="59"/>
      <c r="I45" s="59"/>
      <c r="J45" s="59"/>
      <c r="K45" s="59">
        <v>276717310</v>
      </c>
      <c r="L45" s="59">
        <v>6436537278</v>
      </c>
      <c r="M45" s="60">
        <f>SUM(C45:L45)</f>
        <v>40343119555</v>
      </c>
    </row>
    <row r="46" spans="1:13" ht="15.75" hidden="1" x14ac:dyDescent="0.25">
      <c r="A46" s="58">
        <v>40</v>
      </c>
      <c r="B46" s="51" t="s">
        <v>58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60">
        <f t="shared" si="1"/>
        <v>0</v>
      </c>
    </row>
    <row r="47" spans="1:13" ht="16.5" hidden="1" thickBot="1" x14ac:dyDescent="0.3">
      <c r="A47" s="58">
        <v>41</v>
      </c>
      <c r="B47" s="54" t="s">
        <v>59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>
        <f t="shared" si="1"/>
        <v>0</v>
      </c>
    </row>
    <row r="48" spans="1:13" ht="17.25" hidden="1" thickTop="1" thickBot="1" x14ac:dyDescent="0.3">
      <c r="A48" s="66"/>
      <c r="B48" s="56" t="s">
        <v>103</v>
      </c>
      <c r="C48" s="67">
        <f>SUM(C7:C47)</f>
        <v>971749342889</v>
      </c>
      <c r="D48" s="67">
        <f t="shared" ref="D48:M48" si="2">SUM(D7:D47)</f>
        <v>108532340</v>
      </c>
      <c r="E48" s="67">
        <f t="shared" si="2"/>
        <v>125254000</v>
      </c>
      <c r="F48" s="67">
        <f t="shared" si="2"/>
        <v>0</v>
      </c>
      <c r="G48" s="67">
        <f t="shared" si="2"/>
        <v>2934920533990</v>
      </c>
      <c r="H48" s="67">
        <f t="shared" si="2"/>
        <v>910918515990</v>
      </c>
      <c r="I48" s="67">
        <f t="shared" si="2"/>
        <v>3930360055860</v>
      </c>
      <c r="J48" s="67">
        <f t="shared" si="2"/>
        <v>17364020</v>
      </c>
      <c r="K48" s="67">
        <f t="shared" si="2"/>
        <v>5794507132</v>
      </c>
      <c r="L48" s="67">
        <f t="shared" si="2"/>
        <v>8369077570609</v>
      </c>
      <c r="M48" s="67">
        <f t="shared" si="2"/>
        <v>17123071676830</v>
      </c>
    </row>
    <row r="49" spans="1:13" ht="16.5" hidden="1" thickBot="1" x14ac:dyDescent="0.3">
      <c r="A49" s="68"/>
      <c r="B49" s="69" t="s">
        <v>104</v>
      </c>
      <c r="C49" s="70">
        <v>1044183.1785670001</v>
      </c>
      <c r="D49" s="70">
        <v>27.018099999999997</v>
      </c>
      <c r="E49" s="70">
        <v>480.07924600000001</v>
      </c>
      <c r="F49" s="70">
        <v>0</v>
      </c>
      <c r="G49" s="70">
        <v>4230760.860270001</v>
      </c>
      <c r="H49" s="70">
        <v>888635.15706</v>
      </c>
      <c r="I49" s="70">
        <v>4311855.1084039994</v>
      </c>
      <c r="J49" s="70">
        <v>5.5</v>
      </c>
      <c r="K49" s="70">
        <v>83619.031106000009</v>
      </c>
      <c r="L49" s="70">
        <v>10016896.262396</v>
      </c>
      <c r="M49" s="65">
        <v>20576462.195149004</v>
      </c>
    </row>
    <row r="52" spans="1:13" s="71" customFormat="1" ht="20.25" x14ac:dyDescent="0.3">
      <c r="A52" s="175" t="s">
        <v>75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</row>
    <row r="53" spans="1:13" s="71" customFormat="1" ht="20.25" x14ac:dyDescent="0.3">
      <c r="A53" s="175" t="s">
        <v>76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</row>
    <row r="54" spans="1:13" s="71" customFormat="1" ht="20.25" x14ac:dyDescent="0.3">
      <c r="A54" s="175" t="s">
        <v>105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</row>
    <row r="55" spans="1:13" s="34" customFormat="1" ht="15.75" x14ac:dyDescent="0.25">
      <c r="A55" s="72"/>
      <c r="B55" s="172" t="s">
        <v>2</v>
      </c>
      <c r="C55" s="172"/>
      <c r="D55" s="172"/>
      <c r="E55" s="172"/>
      <c r="F55" s="172"/>
      <c r="G55" s="172"/>
      <c r="H55" s="172"/>
      <c r="I55" s="172"/>
      <c r="J55" s="172"/>
      <c r="K55" s="172"/>
      <c r="L55" s="52" t="s">
        <v>78</v>
      </c>
      <c r="M55" s="73"/>
    </row>
    <row r="56" spans="1:13" s="34" customFormat="1" ht="15.75" x14ac:dyDescent="0.25">
      <c r="A56" s="74"/>
      <c r="B56" s="75" t="s">
        <v>79</v>
      </c>
      <c r="C56" s="75" t="s">
        <v>80</v>
      </c>
      <c r="D56" s="75" t="s">
        <v>10</v>
      </c>
      <c r="E56" s="75" t="s">
        <v>11</v>
      </c>
      <c r="F56" s="75" t="s">
        <v>12</v>
      </c>
      <c r="G56" s="75" t="s">
        <v>13</v>
      </c>
      <c r="H56" s="75" t="s">
        <v>81</v>
      </c>
      <c r="I56" s="75" t="s">
        <v>15</v>
      </c>
      <c r="J56" s="75" t="s">
        <v>82</v>
      </c>
      <c r="K56" s="75" t="s">
        <v>83</v>
      </c>
      <c r="L56" s="75" t="s">
        <v>84</v>
      </c>
      <c r="M56" s="76" t="s">
        <v>4</v>
      </c>
    </row>
    <row r="57" spans="1:13" ht="15.75" x14ac:dyDescent="0.25">
      <c r="A57" s="58">
        <v>1</v>
      </c>
      <c r="B57" s="77" t="str">
        <f>B7</f>
        <v>BICE CORREDORES DE BOLSA S.A.</v>
      </c>
      <c r="C57" s="78">
        <f t="shared" ref="C57:L72" si="3">C7/1000000</f>
        <v>12673.006888</v>
      </c>
      <c r="D57" s="78">
        <f t="shared" si="3"/>
        <v>0.151</v>
      </c>
      <c r="E57" s="78">
        <f t="shared" si="3"/>
        <v>0</v>
      </c>
      <c r="F57" s="78">
        <f t="shared" si="3"/>
        <v>0</v>
      </c>
      <c r="G57" s="78">
        <f t="shared" si="3"/>
        <v>276605.987739</v>
      </c>
      <c r="H57" s="78">
        <f t="shared" si="3"/>
        <v>101171.73240199999</v>
      </c>
      <c r="I57" s="78">
        <f t="shared" si="3"/>
        <v>404825.24922699999</v>
      </c>
      <c r="J57" s="78">
        <f t="shared" si="3"/>
        <v>16.820820000000001</v>
      </c>
      <c r="K57" s="78">
        <f t="shared" si="3"/>
        <v>0</v>
      </c>
      <c r="L57" s="78">
        <f t="shared" si="3"/>
        <v>615589.43947800004</v>
      </c>
      <c r="M57" s="79">
        <f>SUM(C57:L57)</f>
        <v>1410882.3875540001</v>
      </c>
    </row>
    <row r="58" spans="1:13" ht="15.75" x14ac:dyDescent="0.25">
      <c r="A58" s="58">
        <v>2</v>
      </c>
      <c r="B58" s="77" t="str">
        <f>B8</f>
        <v>BANCHILE CORREDORES DE BOLSA S.A.</v>
      </c>
      <c r="C58" s="78">
        <f t="shared" si="3"/>
        <v>291245.74641199998</v>
      </c>
      <c r="D58" s="78">
        <f t="shared" si="3"/>
        <v>0</v>
      </c>
      <c r="E58" s="78">
        <f t="shared" si="3"/>
        <v>0</v>
      </c>
      <c r="F58" s="78">
        <f t="shared" si="3"/>
        <v>0</v>
      </c>
      <c r="G58" s="78">
        <f t="shared" si="3"/>
        <v>138053.77735300001</v>
      </c>
      <c r="H58" s="78">
        <f t="shared" si="3"/>
        <v>59288.489119999998</v>
      </c>
      <c r="I58" s="78">
        <f t="shared" si="3"/>
        <v>280677.05523300002</v>
      </c>
      <c r="J58" s="78">
        <f t="shared" si="3"/>
        <v>0</v>
      </c>
      <c r="K58" s="78">
        <f t="shared" si="3"/>
        <v>15.882999999999999</v>
      </c>
      <c r="L58" s="78">
        <f t="shared" si="3"/>
        <v>782024.39053600002</v>
      </c>
      <c r="M58" s="79">
        <f>SUM(C58:L58)</f>
        <v>1551305.3416539999</v>
      </c>
    </row>
    <row r="59" spans="1:13" ht="15.75" x14ac:dyDescent="0.25">
      <c r="A59" s="58">
        <v>3</v>
      </c>
      <c r="B59" s="77" t="str">
        <f>B9</f>
        <v>SANTIAGO CORREDORES DE BOLSA LTDA.</v>
      </c>
      <c r="C59" s="78">
        <f t="shared" si="3"/>
        <v>5911.4487319999998</v>
      </c>
      <c r="D59" s="78">
        <f t="shared" si="3"/>
        <v>0</v>
      </c>
      <c r="E59" s="78">
        <f t="shared" si="3"/>
        <v>0</v>
      </c>
      <c r="F59" s="78">
        <f t="shared" si="3"/>
        <v>0</v>
      </c>
      <c r="G59" s="78">
        <f t="shared" si="3"/>
        <v>359755.94587699999</v>
      </c>
      <c r="H59" s="78">
        <f t="shared" si="3"/>
        <v>201316.27896900001</v>
      </c>
      <c r="I59" s="78">
        <f t="shared" si="3"/>
        <v>920804.52123199997</v>
      </c>
      <c r="J59" s="78">
        <f t="shared" si="3"/>
        <v>0</v>
      </c>
      <c r="K59" s="78">
        <f t="shared" si="3"/>
        <v>0</v>
      </c>
      <c r="L59" s="78">
        <f t="shared" si="3"/>
        <v>51266.634847000001</v>
      </c>
      <c r="M59" s="79">
        <f>SUM(C59:L59)</f>
        <v>1539054.829657</v>
      </c>
    </row>
    <row r="60" spans="1:13" ht="15.75" x14ac:dyDescent="0.25">
      <c r="A60" s="58">
        <v>4</v>
      </c>
      <c r="B60" s="77" t="str">
        <f>B10</f>
        <v>BBVA CORREDORES DE BOLSA BHIF S.A.</v>
      </c>
      <c r="C60" s="78">
        <f t="shared" si="3"/>
        <v>10889.510517000001</v>
      </c>
      <c r="D60" s="78">
        <f t="shared" si="3"/>
        <v>0</v>
      </c>
      <c r="E60" s="78">
        <f t="shared" si="3"/>
        <v>0</v>
      </c>
      <c r="F60" s="78">
        <f t="shared" si="3"/>
        <v>0</v>
      </c>
      <c r="G60" s="78">
        <f t="shared" si="3"/>
        <v>603934.41541699995</v>
      </c>
      <c r="H60" s="78">
        <f t="shared" si="3"/>
        <v>171516.11708699999</v>
      </c>
      <c r="I60" s="78">
        <f t="shared" si="3"/>
        <v>473889.82969099999</v>
      </c>
      <c r="J60" s="78">
        <f t="shared" si="3"/>
        <v>0</v>
      </c>
      <c r="K60" s="78">
        <f t="shared" si="3"/>
        <v>0</v>
      </c>
      <c r="L60" s="78">
        <f t="shared" si="3"/>
        <v>621398.89647699997</v>
      </c>
      <c r="M60" s="79">
        <f>SUM(C60:L60)</f>
        <v>1881628.7691890001</v>
      </c>
    </row>
    <row r="61" spans="1:13" ht="15.75" x14ac:dyDescent="0.25">
      <c r="A61" s="58">
        <v>5</v>
      </c>
      <c r="B61" s="77" t="str">
        <f t="shared" ref="B61:B88" si="4">B11</f>
        <v>SCOTIA SUD AMERICANO CORREDORES DE BOLSA S.A.</v>
      </c>
      <c r="C61" s="78">
        <f t="shared" si="3"/>
        <v>2389.8994269999998</v>
      </c>
      <c r="D61" s="78">
        <f t="shared" si="3"/>
        <v>0</v>
      </c>
      <c r="E61" s="78">
        <f t="shared" si="3"/>
        <v>0</v>
      </c>
      <c r="F61" s="78">
        <f t="shared" si="3"/>
        <v>0</v>
      </c>
      <c r="G61" s="78">
        <f t="shared" si="3"/>
        <v>808881.027749</v>
      </c>
      <c r="H61" s="78">
        <f t="shared" si="3"/>
        <v>71400.030343000006</v>
      </c>
      <c r="I61" s="78">
        <f t="shared" si="3"/>
        <v>267425.51394700003</v>
      </c>
      <c r="J61" s="78">
        <f t="shared" si="3"/>
        <v>0</v>
      </c>
      <c r="K61" s="78">
        <f t="shared" si="3"/>
        <v>0</v>
      </c>
      <c r="L61" s="78">
        <f t="shared" si="3"/>
        <v>201788.12189499999</v>
      </c>
      <c r="M61" s="79">
        <f>SUM(C61:L61)</f>
        <v>1351884.5933610001</v>
      </c>
    </row>
    <row r="62" spans="1:13" ht="15.75" x14ac:dyDescent="0.25">
      <c r="A62" s="58">
        <v>6</v>
      </c>
      <c r="B62" s="77" t="str">
        <f t="shared" si="4"/>
        <v>VALORES SECURITY S.A. CORREDORES  DE BOLSA</v>
      </c>
      <c r="C62" s="78">
        <f t="shared" si="3"/>
        <v>13235.086751000001</v>
      </c>
      <c r="D62" s="78">
        <f t="shared" si="3"/>
        <v>0.77</v>
      </c>
      <c r="E62" s="78">
        <f t="shared" si="3"/>
        <v>0</v>
      </c>
      <c r="F62" s="78">
        <f t="shared" si="3"/>
        <v>0</v>
      </c>
      <c r="G62" s="78">
        <f t="shared" si="3"/>
        <v>83157.907296000005</v>
      </c>
      <c r="H62" s="78">
        <f t="shared" si="3"/>
        <v>29327.370136000001</v>
      </c>
      <c r="I62" s="78">
        <f t="shared" si="3"/>
        <v>99846.086332000006</v>
      </c>
      <c r="J62" s="78">
        <f t="shared" si="3"/>
        <v>0</v>
      </c>
      <c r="K62" s="78">
        <f t="shared" si="3"/>
        <v>701.93240900000001</v>
      </c>
      <c r="L62" s="78">
        <f t="shared" si="3"/>
        <v>1072128.1073149999</v>
      </c>
      <c r="M62" s="79">
        <f t="shared" ref="M62:M96" si="5">SUM(C62:L62)</f>
        <v>1298397.260239</v>
      </c>
    </row>
    <row r="63" spans="1:13" ht="15.75" x14ac:dyDescent="0.25">
      <c r="A63" s="58">
        <v>7</v>
      </c>
      <c r="B63" s="77" t="str">
        <f t="shared" si="4"/>
        <v>BCI CORREDOR DE BOLSA S.A.</v>
      </c>
      <c r="C63" s="78">
        <f t="shared" si="3"/>
        <v>25491.494074999999</v>
      </c>
      <c r="D63" s="78">
        <f t="shared" si="3"/>
        <v>0</v>
      </c>
      <c r="E63" s="78">
        <f t="shared" si="3"/>
        <v>0</v>
      </c>
      <c r="F63" s="78">
        <f t="shared" si="3"/>
        <v>0</v>
      </c>
      <c r="G63" s="78">
        <f t="shared" si="3"/>
        <v>151156.52108199999</v>
      </c>
      <c r="H63" s="78">
        <f t="shared" si="3"/>
        <v>38188.410107999996</v>
      </c>
      <c r="I63" s="78">
        <f t="shared" si="3"/>
        <v>558552.42682499997</v>
      </c>
      <c r="J63" s="78">
        <f t="shared" si="3"/>
        <v>0</v>
      </c>
      <c r="K63" s="78">
        <f t="shared" si="3"/>
        <v>0</v>
      </c>
      <c r="L63" s="78">
        <f t="shared" si="3"/>
        <v>0</v>
      </c>
      <c r="M63" s="79">
        <f t="shared" si="5"/>
        <v>773388.85208999994</v>
      </c>
    </row>
    <row r="64" spans="1:13" ht="15.75" x14ac:dyDescent="0.25">
      <c r="A64" s="58">
        <v>8</v>
      </c>
      <c r="B64" s="77" t="str">
        <f t="shared" si="4"/>
        <v>SANTANDER INVESTMENT S.A. C. DE BOLSA</v>
      </c>
      <c r="C64" s="78">
        <f t="shared" si="3"/>
        <v>63689.942894</v>
      </c>
      <c r="D64" s="78">
        <f t="shared" si="3"/>
        <v>0</v>
      </c>
      <c r="E64" s="78">
        <f t="shared" si="3"/>
        <v>0</v>
      </c>
      <c r="F64" s="78">
        <f t="shared" si="3"/>
        <v>0</v>
      </c>
      <c r="G64" s="78">
        <f t="shared" si="3"/>
        <v>12963.25287</v>
      </c>
      <c r="H64" s="78">
        <f t="shared" si="3"/>
        <v>6057.2498400000004</v>
      </c>
      <c r="I64" s="78">
        <f t="shared" si="3"/>
        <v>6461.1306430000004</v>
      </c>
      <c r="J64" s="78">
        <f t="shared" si="3"/>
        <v>0</v>
      </c>
      <c r="K64" s="78">
        <f t="shared" si="3"/>
        <v>992.54251399999998</v>
      </c>
      <c r="L64" s="78">
        <f t="shared" si="3"/>
        <v>304022.51668599999</v>
      </c>
      <c r="M64" s="79">
        <f t="shared" si="5"/>
        <v>394186.63544699998</v>
      </c>
    </row>
    <row r="65" spans="1:13" ht="15.75" x14ac:dyDescent="0.25">
      <c r="A65" s="58">
        <v>9</v>
      </c>
      <c r="B65" s="77" t="str">
        <f t="shared" si="4"/>
        <v>LARRAIN VIAL S.A. CORREDORES DE BOLSA</v>
      </c>
      <c r="C65" s="78">
        <f t="shared" si="3"/>
        <v>213852.58024499999</v>
      </c>
      <c r="D65" s="78">
        <f t="shared" si="3"/>
        <v>50.752130000000001</v>
      </c>
      <c r="E65" s="78">
        <f t="shared" si="3"/>
        <v>0</v>
      </c>
      <c r="F65" s="78">
        <f t="shared" si="3"/>
        <v>0</v>
      </c>
      <c r="G65" s="78">
        <f t="shared" si="3"/>
        <v>16126.421288</v>
      </c>
      <c r="H65" s="78">
        <f t="shared" si="3"/>
        <v>7244.17922</v>
      </c>
      <c r="I65" s="78">
        <f t="shared" si="3"/>
        <v>65077.384747999997</v>
      </c>
      <c r="J65" s="78">
        <f t="shared" si="3"/>
        <v>0.27160000000000001</v>
      </c>
      <c r="K65" s="78">
        <f t="shared" si="3"/>
        <v>1822.9575090000001</v>
      </c>
      <c r="L65" s="78">
        <f t="shared" si="3"/>
        <v>148124.947224</v>
      </c>
      <c r="M65" s="79">
        <f t="shared" si="5"/>
        <v>452299.49396400002</v>
      </c>
    </row>
    <row r="66" spans="1:13" ht="15.75" x14ac:dyDescent="0.25">
      <c r="A66" s="58">
        <v>10</v>
      </c>
      <c r="B66" s="77" t="str">
        <f t="shared" si="4"/>
        <v>DEUTSCHE SECURITIES C.  DE BOLSA LTDA.</v>
      </c>
      <c r="C66" s="78">
        <f t="shared" si="3"/>
        <v>30708.588398</v>
      </c>
      <c r="D66" s="78">
        <f t="shared" si="3"/>
        <v>0</v>
      </c>
      <c r="E66" s="78">
        <f t="shared" si="3"/>
        <v>0</v>
      </c>
      <c r="F66" s="78">
        <f t="shared" si="3"/>
        <v>0</v>
      </c>
      <c r="G66" s="78">
        <f t="shared" si="3"/>
        <v>57899.396217000001</v>
      </c>
      <c r="H66" s="78">
        <f t="shared" si="3"/>
        <v>0</v>
      </c>
      <c r="I66" s="78">
        <f t="shared" si="3"/>
        <v>0</v>
      </c>
      <c r="J66" s="78">
        <f t="shared" si="3"/>
        <v>0</v>
      </c>
      <c r="K66" s="78">
        <f t="shared" si="3"/>
        <v>0</v>
      </c>
      <c r="L66" s="78">
        <f t="shared" si="3"/>
        <v>189769.536464</v>
      </c>
      <c r="M66" s="79">
        <f t="shared" si="5"/>
        <v>278377.52107899997</v>
      </c>
    </row>
    <row r="67" spans="1:13" ht="15.75" x14ac:dyDescent="0.25">
      <c r="A67" s="58">
        <v>11</v>
      </c>
      <c r="B67" s="77" t="str">
        <f t="shared" si="4"/>
        <v>TANNER  CORREDORES DE BOLSA S.A.</v>
      </c>
      <c r="C67" s="78">
        <f t="shared" si="3"/>
        <v>10263.4925</v>
      </c>
      <c r="D67" s="78">
        <f t="shared" si="3"/>
        <v>0</v>
      </c>
      <c r="E67" s="78">
        <f t="shared" si="3"/>
        <v>0</v>
      </c>
      <c r="F67" s="78">
        <f t="shared" si="3"/>
        <v>0</v>
      </c>
      <c r="G67" s="78">
        <f t="shared" si="3"/>
        <v>431.50604399999997</v>
      </c>
      <c r="H67" s="78">
        <f t="shared" si="3"/>
        <v>3143.6145200000001</v>
      </c>
      <c r="I67" s="78">
        <f t="shared" si="3"/>
        <v>3884.7532820000001</v>
      </c>
      <c r="J67" s="78">
        <f t="shared" si="3"/>
        <v>0</v>
      </c>
      <c r="K67" s="78">
        <f t="shared" si="3"/>
        <v>0</v>
      </c>
      <c r="L67" s="78">
        <f t="shared" si="3"/>
        <v>127494.91007899999</v>
      </c>
      <c r="M67" s="79">
        <f t="shared" si="5"/>
        <v>145218.27642499999</v>
      </c>
    </row>
    <row r="68" spans="1:13" ht="15.75" x14ac:dyDescent="0.25">
      <c r="A68" s="58">
        <v>12</v>
      </c>
      <c r="B68" s="77" t="str">
        <f t="shared" si="4"/>
        <v>BANCOESTADO S.A. CORREDORES DE BOLSA</v>
      </c>
      <c r="C68" s="78">
        <f t="shared" si="3"/>
        <v>46.955860999999999</v>
      </c>
      <c r="D68" s="78">
        <f t="shared" si="3"/>
        <v>0</v>
      </c>
      <c r="E68" s="78">
        <f t="shared" si="3"/>
        <v>0</v>
      </c>
      <c r="F68" s="78">
        <f t="shared" si="3"/>
        <v>0</v>
      </c>
      <c r="G68" s="78">
        <f t="shared" si="3"/>
        <v>206206.36317699999</v>
      </c>
      <c r="H68" s="78">
        <f t="shared" si="3"/>
        <v>147180.25818800001</v>
      </c>
      <c r="I68" s="78">
        <f t="shared" si="3"/>
        <v>545551.38022799999</v>
      </c>
      <c r="J68" s="78">
        <f t="shared" si="3"/>
        <v>0</v>
      </c>
      <c r="K68" s="78">
        <f t="shared" si="3"/>
        <v>0</v>
      </c>
      <c r="L68" s="78">
        <f t="shared" si="3"/>
        <v>722775.483183</v>
      </c>
      <c r="M68" s="79">
        <f t="shared" si="5"/>
        <v>1621760.4406369999</v>
      </c>
    </row>
    <row r="69" spans="1:13" ht="15.75" x14ac:dyDescent="0.25">
      <c r="A69" s="58">
        <v>13</v>
      </c>
      <c r="B69" s="77" t="str">
        <f t="shared" si="4"/>
        <v>I.M. TRUST S.A. CORREDORES DE BOLSA</v>
      </c>
      <c r="C69" s="78">
        <f t="shared" si="3"/>
        <v>16015.788592999999</v>
      </c>
      <c r="D69" s="78">
        <f t="shared" si="3"/>
        <v>0</v>
      </c>
      <c r="E69" s="78">
        <f t="shared" si="3"/>
        <v>0</v>
      </c>
      <c r="F69" s="78">
        <f t="shared" si="3"/>
        <v>0</v>
      </c>
      <c r="G69" s="78">
        <f t="shared" si="3"/>
        <v>22891.263593</v>
      </c>
      <c r="H69" s="78">
        <f t="shared" si="3"/>
        <v>254.152421</v>
      </c>
      <c r="I69" s="78">
        <f t="shared" si="3"/>
        <v>0</v>
      </c>
      <c r="J69" s="78">
        <f t="shared" si="3"/>
        <v>0</v>
      </c>
      <c r="K69" s="78">
        <f t="shared" si="3"/>
        <v>0</v>
      </c>
      <c r="L69" s="78">
        <f t="shared" si="3"/>
        <v>175481.271824</v>
      </c>
      <c r="M69" s="79">
        <f t="shared" si="5"/>
        <v>214642.47643099999</v>
      </c>
    </row>
    <row r="70" spans="1:13" ht="15.75" x14ac:dyDescent="0.25">
      <c r="A70" s="58">
        <v>14</v>
      </c>
      <c r="B70" s="77" t="str">
        <f t="shared" si="4"/>
        <v>MOLINA, SWETT Y VALDES S.A. C. DE BOLSA</v>
      </c>
      <c r="C70" s="78">
        <f t="shared" si="3"/>
        <v>3202.8146409999999</v>
      </c>
      <c r="D70" s="78">
        <f t="shared" si="3"/>
        <v>3.1700599999999999</v>
      </c>
      <c r="E70" s="78">
        <f t="shared" si="3"/>
        <v>0</v>
      </c>
      <c r="F70" s="78">
        <f t="shared" si="3"/>
        <v>0</v>
      </c>
      <c r="G70" s="78">
        <f t="shared" si="3"/>
        <v>22651.186965000001</v>
      </c>
      <c r="H70" s="78">
        <f t="shared" si="3"/>
        <v>17413.519955</v>
      </c>
      <c r="I70" s="78">
        <f t="shared" si="3"/>
        <v>3256.0420720000002</v>
      </c>
      <c r="J70" s="78">
        <f t="shared" si="3"/>
        <v>0</v>
      </c>
      <c r="K70" s="78">
        <f t="shared" si="3"/>
        <v>0</v>
      </c>
      <c r="L70" s="78">
        <f t="shared" si="3"/>
        <v>30504.023071</v>
      </c>
      <c r="M70" s="79">
        <f>SUM(C70:L70)</f>
        <v>77030.756764000005</v>
      </c>
    </row>
    <row r="71" spans="1:13" ht="15.75" x14ac:dyDescent="0.25">
      <c r="A71" s="58">
        <v>15</v>
      </c>
      <c r="B71" s="77" t="str">
        <f t="shared" si="4"/>
        <v>CELFIN, GARDEWEG S.A. C. DE BOLSA</v>
      </c>
      <c r="C71" s="78">
        <f t="shared" si="3"/>
        <v>103445.10451600001</v>
      </c>
      <c r="D71" s="78">
        <f t="shared" si="3"/>
        <v>6.7620300000000002</v>
      </c>
      <c r="E71" s="78">
        <f t="shared" si="3"/>
        <v>0</v>
      </c>
      <c r="F71" s="78">
        <f t="shared" si="3"/>
        <v>0</v>
      </c>
      <c r="G71" s="78">
        <f t="shared" si="3"/>
        <v>19759.852934999999</v>
      </c>
      <c r="H71" s="78">
        <f t="shared" si="3"/>
        <v>22678.744140999999</v>
      </c>
      <c r="I71" s="78">
        <f t="shared" si="3"/>
        <v>22501.068373999999</v>
      </c>
      <c r="J71" s="78">
        <f t="shared" si="3"/>
        <v>0</v>
      </c>
      <c r="K71" s="78">
        <f t="shared" si="3"/>
        <v>52.196325999999999</v>
      </c>
      <c r="L71" s="78">
        <f t="shared" si="3"/>
        <v>11229.042302</v>
      </c>
      <c r="M71" s="79">
        <f t="shared" si="5"/>
        <v>179672.770624</v>
      </c>
    </row>
    <row r="72" spans="1:13" ht="15.75" x14ac:dyDescent="0.25">
      <c r="A72" s="58">
        <v>16</v>
      </c>
      <c r="B72" s="77" t="str">
        <f t="shared" si="4"/>
        <v>NEGOCIOS Y VALORES S.A. C. DE BOLSA</v>
      </c>
      <c r="C72" s="78">
        <f t="shared" si="3"/>
        <v>7680.6901440000001</v>
      </c>
      <c r="D72" s="78">
        <f t="shared" si="3"/>
        <v>0</v>
      </c>
      <c r="E72" s="78">
        <f t="shared" si="3"/>
        <v>0</v>
      </c>
      <c r="F72" s="78">
        <f t="shared" si="3"/>
        <v>0</v>
      </c>
      <c r="G72" s="78">
        <f t="shared" si="3"/>
        <v>5056.5773790000003</v>
      </c>
      <c r="H72" s="78">
        <f t="shared" si="3"/>
        <v>1142.675481</v>
      </c>
      <c r="I72" s="78">
        <f t="shared" si="3"/>
        <v>12251.225898999999</v>
      </c>
      <c r="J72" s="78">
        <f t="shared" si="3"/>
        <v>0</v>
      </c>
      <c r="K72" s="78">
        <f t="shared" si="3"/>
        <v>0</v>
      </c>
      <c r="L72" s="78">
        <f t="shared" si="3"/>
        <v>99982.912662999996</v>
      </c>
      <c r="M72" s="79">
        <f t="shared" si="5"/>
        <v>126114.08156599999</v>
      </c>
    </row>
    <row r="73" spans="1:13" ht="15.75" x14ac:dyDescent="0.25">
      <c r="A73" s="58">
        <v>17</v>
      </c>
      <c r="B73" s="77" t="str">
        <f t="shared" si="4"/>
        <v>ALFA CORREDORES DE BOLSA S.A.</v>
      </c>
      <c r="C73" s="78">
        <f t="shared" ref="C73:L88" si="6">C23/1000000</f>
        <v>30279.916550000002</v>
      </c>
      <c r="D73" s="78">
        <f t="shared" si="6"/>
        <v>0</v>
      </c>
      <c r="E73" s="78">
        <f t="shared" si="6"/>
        <v>0</v>
      </c>
      <c r="F73" s="78">
        <f t="shared" si="6"/>
        <v>0</v>
      </c>
      <c r="G73" s="78">
        <f t="shared" si="6"/>
        <v>18025.083411</v>
      </c>
      <c r="H73" s="78">
        <f t="shared" si="6"/>
        <v>1127.8886399999999</v>
      </c>
      <c r="I73" s="78">
        <f t="shared" si="6"/>
        <v>0</v>
      </c>
      <c r="J73" s="78">
        <f t="shared" si="6"/>
        <v>0</v>
      </c>
      <c r="K73" s="78">
        <f t="shared" si="6"/>
        <v>0</v>
      </c>
      <c r="L73" s="78">
        <f t="shared" si="6"/>
        <v>7027.3557890000002</v>
      </c>
      <c r="M73" s="79">
        <f t="shared" si="5"/>
        <v>56460.24439</v>
      </c>
    </row>
    <row r="74" spans="1:13" ht="15.75" x14ac:dyDescent="0.25">
      <c r="A74" s="58">
        <v>18</v>
      </c>
      <c r="B74" s="77" t="str">
        <f t="shared" si="4"/>
        <v>DUPOL S.A. CORREDORES DE BOLSA</v>
      </c>
      <c r="C74" s="78">
        <f t="shared" si="6"/>
        <v>0</v>
      </c>
      <c r="D74" s="78">
        <f t="shared" si="6"/>
        <v>0</v>
      </c>
      <c r="E74" s="78">
        <f t="shared" si="6"/>
        <v>0</v>
      </c>
      <c r="F74" s="78">
        <f t="shared" si="6"/>
        <v>0</v>
      </c>
      <c r="G74" s="78">
        <f t="shared" si="6"/>
        <v>0</v>
      </c>
      <c r="H74" s="78">
        <f t="shared" si="6"/>
        <v>0</v>
      </c>
      <c r="I74" s="78">
        <f t="shared" si="6"/>
        <v>0</v>
      </c>
      <c r="J74" s="78">
        <f t="shared" si="6"/>
        <v>0</v>
      </c>
      <c r="K74" s="78">
        <f t="shared" si="6"/>
        <v>0</v>
      </c>
      <c r="L74" s="78">
        <f t="shared" si="6"/>
        <v>0</v>
      </c>
      <c r="M74" s="79">
        <f t="shared" si="5"/>
        <v>0</v>
      </c>
    </row>
    <row r="75" spans="1:13" ht="15.75" x14ac:dyDescent="0.25">
      <c r="A75" s="58">
        <v>19</v>
      </c>
      <c r="B75" s="77" t="str">
        <f t="shared" si="4"/>
        <v>DE LA CERDA Y HATTON C. DE BOLSA S.A.</v>
      </c>
      <c r="C75" s="78">
        <f t="shared" si="6"/>
        <v>0</v>
      </c>
      <c r="D75" s="78">
        <f t="shared" si="6"/>
        <v>0</v>
      </c>
      <c r="E75" s="78">
        <f t="shared" si="6"/>
        <v>0</v>
      </c>
      <c r="F75" s="78">
        <f t="shared" si="6"/>
        <v>0</v>
      </c>
      <c r="G75" s="78">
        <f t="shared" si="6"/>
        <v>0</v>
      </c>
      <c r="H75" s="78">
        <f t="shared" si="6"/>
        <v>0</v>
      </c>
      <c r="I75" s="78">
        <f t="shared" si="6"/>
        <v>0</v>
      </c>
      <c r="J75" s="78">
        <f t="shared" si="6"/>
        <v>0</v>
      </c>
      <c r="K75" s="78">
        <f t="shared" si="6"/>
        <v>0</v>
      </c>
      <c r="L75" s="78">
        <f t="shared" si="6"/>
        <v>0</v>
      </c>
      <c r="M75" s="79">
        <f t="shared" si="5"/>
        <v>0</v>
      </c>
    </row>
    <row r="76" spans="1:13" ht="15.75" x14ac:dyDescent="0.25">
      <c r="A76" s="58">
        <v>20</v>
      </c>
      <c r="B76" s="77" t="str">
        <f t="shared" si="4"/>
        <v>CORP CORREDORES DE BOLSA S.A.</v>
      </c>
      <c r="C76" s="78">
        <f t="shared" si="6"/>
        <v>2914.8379540000001</v>
      </c>
      <c r="D76" s="78">
        <f t="shared" si="6"/>
        <v>0.15</v>
      </c>
      <c r="E76" s="78">
        <f t="shared" si="6"/>
        <v>0</v>
      </c>
      <c r="F76" s="78">
        <f t="shared" si="6"/>
        <v>0</v>
      </c>
      <c r="G76" s="78">
        <f t="shared" si="6"/>
        <v>24295.696013000001</v>
      </c>
      <c r="H76" s="78">
        <f t="shared" si="6"/>
        <v>22349.778792000001</v>
      </c>
      <c r="I76" s="78">
        <f t="shared" si="6"/>
        <v>67786.684534</v>
      </c>
      <c r="J76" s="78">
        <f t="shared" si="6"/>
        <v>0</v>
      </c>
      <c r="K76" s="78">
        <f t="shared" si="6"/>
        <v>0</v>
      </c>
      <c r="L76" s="78">
        <f t="shared" si="6"/>
        <v>611507.49064500001</v>
      </c>
      <c r="M76" s="79">
        <f t="shared" si="5"/>
        <v>728854.63793800003</v>
      </c>
    </row>
    <row r="77" spans="1:13" ht="15.75" x14ac:dyDescent="0.25">
      <c r="A77" s="58">
        <v>21</v>
      </c>
      <c r="B77" s="77" t="str">
        <f t="shared" si="4"/>
        <v>UGARTE Y CIA. CORREDORES DE BOLSA S.A.</v>
      </c>
      <c r="C77" s="78">
        <f t="shared" si="6"/>
        <v>5740.0523979999998</v>
      </c>
      <c r="D77" s="78">
        <f t="shared" si="6"/>
        <v>4.5699500000000004</v>
      </c>
      <c r="E77" s="78">
        <f t="shared" si="6"/>
        <v>0</v>
      </c>
      <c r="F77" s="78">
        <f t="shared" si="6"/>
        <v>0</v>
      </c>
      <c r="G77" s="78">
        <f t="shared" si="6"/>
        <v>0</v>
      </c>
      <c r="H77" s="78">
        <f t="shared" si="6"/>
        <v>19.251473000000001</v>
      </c>
      <c r="I77" s="78">
        <f t="shared" si="6"/>
        <v>0</v>
      </c>
      <c r="J77" s="78">
        <f t="shared" si="6"/>
        <v>0</v>
      </c>
      <c r="K77" s="78">
        <f t="shared" si="6"/>
        <v>0</v>
      </c>
      <c r="L77" s="78">
        <f t="shared" si="6"/>
        <v>3710.9062490000001</v>
      </c>
      <c r="M77" s="79">
        <f t="shared" si="5"/>
        <v>9474.7800700000007</v>
      </c>
    </row>
    <row r="78" spans="1:13" ht="15.75" x14ac:dyDescent="0.25">
      <c r="A78" s="58">
        <v>22</v>
      </c>
      <c r="B78" s="77" t="str">
        <f t="shared" si="4"/>
        <v xml:space="preserve">FINANZAS Y NEGOCIOS S.A. C. DE BOLSA </v>
      </c>
      <c r="C78" s="78">
        <f t="shared" si="6"/>
        <v>3345.837149</v>
      </c>
      <c r="D78" s="78">
        <f t="shared" si="6"/>
        <v>0</v>
      </c>
      <c r="E78" s="78">
        <f t="shared" si="6"/>
        <v>62.627000000000002</v>
      </c>
      <c r="F78" s="78">
        <f t="shared" si="6"/>
        <v>0</v>
      </c>
      <c r="G78" s="78">
        <f t="shared" si="6"/>
        <v>0</v>
      </c>
      <c r="H78" s="78">
        <f t="shared" si="6"/>
        <v>0</v>
      </c>
      <c r="I78" s="78">
        <f t="shared" si="6"/>
        <v>0</v>
      </c>
      <c r="J78" s="78">
        <f t="shared" si="6"/>
        <v>0</v>
      </c>
      <c r="K78" s="78">
        <f t="shared" si="6"/>
        <v>0</v>
      </c>
      <c r="L78" s="78">
        <f t="shared" si="6"/>
        <v>6459.2208879999998</v>
      </c>
      <c r="M78" s="79">
        <f t="shared" si="5"/>
        <v>9867.6850369999993</v>
      </c>
    </row>
    <row r="79" spans="1:13" ht="15.75" x14ac:dyDescent="0.25">
      <c r="A79" s="58">
        <v>23</v>
      </c>
      <c r="B79" s="77" t="str">
        <f t="shared" si="4"/>
        <v>URETA Y BIANCHI CORREDORES DE  BOLSA S.A.</v>
      </c>
      <c r="C79" s="78">
        <f t="shared" si="6"/>
        <v>21673.298379</v>
      </c>
      <c r="D79" s="78">
        <f t="shared" si="6"/>
        <v>2.5499999999999998</v>
      </c>
      <c r="E79" s="78">
        <f t="shared" si="6"/>
        <v>62.627000000000002</v>
      </c>
      <c r="F79" s="78">
        <f t="shared" si="6"/>
        <v>0</v>
      </c>
      <c r="G79" s="78">
        <f t="shared" si="6"/>
        <v>0</v>
      </c>
      <c r="H79" s="78">
        <f t="shared" si="6"/>
        <v>0</v>
      </c>
      <c r="I79" s="78">
        <f t="shared" si="6"/>
        <v>0</v>
      </c>
      <c r="J79" s="78">
        <f t="shared" si="6"/>
        <v>0.27160000000000001</v>
      </c>
      <c r="K79" s="78">
        <f t="shared" si="6"/>
        <v>0</v>
      </c>
      <c r="L79" s="78">
        <f t="shared" si="6"/>
        <v>0</v>
      </c>
      <c r="M79" s="79">
        <f t="shared" si="5"/>
        <v>21738.746979</v>
      </c>
    </row>
    <row r="80" spans="1:13" ht="15.75" x14ac:dyDescent="0.25">
      <c r="A80" s="58">
        <v>24</v>
      </c>
      <c r="B80" s="77" t="str">
        <f t="shared" si="4"/>
        <v>MUNITA Y CRUZAT S.A. CORREDORES DE BOLSA</v>
      </c>
      <c r="C80" s="78">
        <f t="shared" si="6"/>
        <v>3356.0053029999999</v>
      </c>
      <c r="D80" s="78">
        <f t="shared" si="6"/>
        <v>0</v>
      </c>
      <c r="E80" s="78">
        <f t="shared" si="6"/>
        <v>0</v>
      </c>
      <c r="F80" s="78">
        <f t="shared" si="6"/>
        <v>0</v>
      </c>
      <c r="G80" s="78">
        <f t="shared" si="6"/>
        <v>0</v>
      </c>
      <c r="H80" s="78">
        <f t="shared" si="6"/>
        <v>0</v>
      </c>
      <c r="I80" s="78">
        <f t="shared" si="6"/>
        <v>0</v>
      </c>
      <c r="J80" s="78">
        <f t="shared" si="6"/>
        <v>0</v>
      </c>
      <c r="K80" s="78">
        <f t="shared" si="6"/>
        <v>0</v>
      </c>
      <c r="L80" s="78">
        <f t="shared" si="6"/>
        <v>4547.5504330000003</v>
      </c>
      <c r="M80" s="79">
        <f>SUM(C80:L80)</f>
        <v>7903.5557360000003</v>
      </c>
    </row>
    <row r="81" spans="1:13" ht="15.75" x14ac:dyDescent="0.25">
      <c r="A81" s="58">
        <v>25</v>
      </c>
      <c r="B81" s="77" t="str">
        <f t="shared" si="4"/>
        <v>RAIMUNDO SERRANO MC AULIFFE C. DE B. S.A.</v>
      </c>
      <c r="C81" s="78">
        <f t="shared" si="6"/>
        <v>3197.0000650000002</v>
      </c>
      <c r="D81" s="78">
        <f t="shared" si="6"/>
        <v>0.14899999999999999</v>
      </c>
      <c r="E81" s="78">
        <f t="shared" si="6"/>
        <v>0</v>
      </c>
      <c r="F81" s="78">
        <f t="shared" si="6"/>
        <v>0</v>
      </c>
      <c r="G81" s="78">
        <f t="shared" si="6"/>
        <v>0</v>
      </c>
      <c r="H81" s="78">
        <f t="shared" si="6"/>
        <v>0</v>
      </c>
      <c r="I81" s="78">
        <f t="shared" si="6"/>
        <v>0</v>
      </c>
      <c r="J81" s="78">
        <f t="shared" si="6"/>
        <v>0</v>
      </c>
      <c r="K81" s="78">
        <f t="shared" si="6"/>
        <v>29.849684</v>
      </c>
      <c r="L81" s="78">
        <f t="shared" si="6"/>
        <v>0</v>
      </c>
      <c r="M81" s="79">
        <f t="shared" si="5"/>
        <v>3226.9987489999999</v>
      </c>
    </row>
    <row r="82" spans="1:13" ht="15.75" x14ac:dyDescent="0.25">
      <c r="A82" s="58">
        <v>26</v>
      </c>
      <c r="B82" s="77" t="str">
        <f t="shared" si="4"/>
        <v>ETCHEGARAY S.A. CORREDORES DE BOLSA</v>
      </c>
      <c r="C82" s="78">
        <f t="shared" si="6"/>
        <v>517.50388099999998</v>
      </c>
      <c r="D82" s="78">
        <f t="shared" si="6"/>
        <v>0.44700000000000001</v>
      </c>
      <c r="E82" s="78">
        <f t="shared" si="6"/>
        <v>0</v>
      </c>
      <c r="F82" s="78">
        <f t="shared" si="6"/>
        <v>0</v>
      </c>
      <c r="G82" s="78">
        <f t="shared" si="6"/>
        <v>0</v>
      </c>
      <c r="H82" s="78">
        <f t="shared" si="6"/>
        <v>0</v>
      </c>
      <c r="I82" s="78">
        <f t="shared" si="6"/>
        <v>0</v>
      </c>
      <c r="J82" s="78">
        <f t="shared" si="6"/>
        <v>0</v>
      </c>
      <c r="K82" s="78">
        <f t="shared" si="6"/>
        <v>0</v>
      </c>
      <c r="L82" s="78">
        <f t="shared" si="6"/>
        <v>0</v>
      </c>
      <c r="M82" s="79">
        <f t="shared" si="5"/>
        <v>517.95088099999998</v>
      </c>
    </row>
    <row r="83" spans="1:13" ht="15.75" x14ac:dyDescent="0.25">
      <c r="A83" s="58">
        <v>27</v>
      </c>
      <c r="B83" s="77" t="str">
        <f t="shared" si="4"/>
        <v>COVARRUBIAS Y CIA. C. DE BOLSA LTDA.</v>
      </c>
      <c r="C83" s="78">
        <f t="shared" si="6"/>
        <v>2576.223516</v>
      </c>
      <c r="D83" s="78">
        <f t="shared" si="6"/>
        <v>37.37717</v>
      </c>
      <c r="E83" s="78">
        <f t="shared" si="6"/>
        <v>0</v>
      </c>
      <c r="F83" s="78">
        <f t="shared" si="6"/>
        <v>0</v>
      </c>
      <c r="G83" s="78">
        <f t="shared" si="6"/>
        <v>1497.5332450000001</v>
      </c>
      <c r="H83" s="78">
        <f t="shared" si="6"/>
        <v>1021.936506</v>
      </c>
      <c r="I83" s="78">
        <f t="shared" si="6"/>
        <v>0</v>
      </c>
      <c r="J83" s="78">
        <f t="shared" si="6"/>
        <v>0</v>
      </c>
      <c r="K83" s="78">
        <f t="shared" si="6"/>
        <v>0</v>
      </c>
      <c r="L83" s="78">
        <f t="shared" si="6"/>
        <v>13373.901042</v>
      </c>
      <c r="M83" s="79">
        <f t="shared" si="5"/>
        <v>18506.971479</v>
      </c>
    </row>
    <row r="84" spans="1:13" ht="15.75" x14ac:dyDescent="0.25">
      <c r="A84" s="58">
        <v>28</v>
      </c>
      <c r="B84" s="77" t="str">
        <f t="shared" si="4"/>
        <v>VALENZUELA LAFOURCADE S.A. C. DE BOLSA</v>
      </c>
      <c r="C84" s="78">
        <f t="shared" si="6"/>
        <v>1379.4057539999999</v>
      </c>
      <c r="D84" s="78">
        <f t="shared" si="6"/>
        <v>0.154</v>
      </c>
      <c r="E84" s="78">
        <f t="shared" si="6"/>
        <v>0</v>
      </c>
      <c r="F84" s="78">
        <f t="shared" si="6"/>
        <v>0</v>
      </c>
      <c r="G84" s="78">
        <f t="shared" si="6"/>
        <v>0</v>
      </c>
      <c r="H84" s="78">
        <f t="shared" si="6"/>
        <v>0</v>
      </c>
      <c r="I84" s="78">
        <f t="shared" si="6"/>
        <v>0</v>
      </c>
      <c r="J84" s="78">
        <f t="shared" si="6"/>
        <v>0</v>
      </c>
      <c r="K84" s="78">
        <f t="shared" si="6"/>
        <v>0</v>
      </c>
      <c r="L84" s="78">
        <f t="shared" si="6"/>
        <v>0</v>
      </c>
      <c r="M84" s="79">
        <f t="shared" si="5"/>
        <v>1379.5597539999999</v>
      </c>
    </row>
    <row r="85" spans="1:13" ht="15.75" x14ac:dyDescent="0.25">
      <c r="A85" s="58">
        <v>29</v>
      </c>
      <c r="B85" s="77" t="str">
        <f t="shared" si="4"/>
        <v>JAIME LARRAIN Y CIA. C. DE BOLSA LTDA.</v>
      </c>
      <c r="C85" s="78">
        <f t="shared" si="6"/>
        <v>1760.578219</v>
      </c>
      <c r="D85" s="78">
        <f t="shared" si="6"/>
        <v>0</v>
      </c>
      <c r="E85" s="78">
        <f t="shared" si="6"/>
        <v>0</v>
      </c>
      <c r="F85" s="78">
        <f t="shared" si="6"/>
        <v>0</v>
      </c>
      <c r="G85" s="78">
        <f t="shared" si="6"/>
        <v>0</v>
      </c>
      <c r="H85" s="78">
        <f t="shared" si="6"/>
        <v>0</v>
      </c>
      <c r="I85" s="78">
        <f t="shared" si="6"/>
        <v>0</v>
      </c>
      <c r="J85" s="78">
        <f t="shared" si="6"/>
        <v>0</v>
      </c>
      <c r="K85" s="78">
        <f t="shared" si="6"/>
        <v>0</v>
      </c>
      <c r="L85" s="78">
        <f t="shared" si="6"/>
        <v>55.844999999999999</v>
      </c>
      <c r="M85" s="79">
        <f t="shared" si="5"/>
        <v>1816.423219</v>
      </c>
    </row>
    <row r="86" spans="1:13" ht="15.75" x14ac:dyDescent="0.25">
      <c r="A86" s="58">
        <v>30</v>
      </c>
      <c r="B86" s="77" t="str">
        <f t="shared" si="4"/>
        <v>LIRA S.A. CORREDORES DE BOLSA</v>
      </c>
      <c r="C86" s="78">
        <f t="shared" si="6"/>
        <v>1570.9161799999999</v>
      </c>
      <c r="D86" s="78">
        <f t="shared" si="6"/>
        <v>0</v>
      </c>
      <c r="E86" s="78">
        <f t="shared" si="6"/>
        <v>0</v>
      </c>
      <c r="F86" s="78">
        <f t="shared" si="6"/>
        <v>0</v>
      </c>
      <c r="G86" s="78">
        <f t="shared" si="6"/>
        <v>27.153966</v>
      </c>
      <c r="H86" s="78">
        <f t="shared" si="6"/>
        <v>0</v>
      </c>
      <c r="I86" s="78">
        <f t="shared" si="6"/>
        <v>0</v>
      </c>
      <c r="J86" s="78">
        <f t="shared" si="6"/>
        <v>0</v>
      </c>
      <c r="K86" s="78">
        <f t="shared" si="6"/>
        <v>0</v>
      </c>
      <c r="L86" s="78">
        <f t="shared" si="6"/>
        <v>54.959628000000002</v>
      </c>
      <c r="M86" s="79">
        <f t="shared" si="5"/>
        <v>1653.0297740000001</v>
      </c>
    </row>
    <row r="87" spans="1:13" ht="15.75" x14ac:dyDescent="0.25">
      <c r="A87" s="58">
        <v>31</v>
      </c>
      <c r="B87" s="77" t="str">
        <f t="shared" si="4"/>
        <v>SERGIO CONTRERAS Y CIA. C. DE BOLSA</v>
      </c>
      <c r="C87" s="78">
        <f t="shared" si="6"/>
        <v>566.88007000000005</v>
      </c>
      <c r="D87" s="78">
        <f t="shared" si="6"/>
        <v>0</v>
      </c>
      <c r="E87" s="78">
        <f t="shared" si="6"/>
        <v>0</v>
      </c>
      <c r="F87" s="78">
        <f t="shared" si="6"/>
        <v>0</v>
      </c>
      <c r="G87" s="78">
        <f t="shared" si="6"/>
        <v>1236.7358630000001</v>
      </c>
      <c r="H87" s="78">
        <f t="shared" si="6"/>
        <v>253.72548900000001</v>
      </c>
      <c r="I87" s="78">
        <f t="shared" si="6"/>
        <v>0</v>
      </c>
      <c r="J87" s="78">
        <f t="shared" si="6"/>
        <v>0</v>
      </c>
      <c r="K87" s="78">
        <f t="shared" si="6"/>
        <v>0</v>
      </c>
      <c r="L87" s="78">
        <f t="shared" si="6"/>
        <v>6947.4288230000002</v>
      </c>
      <c r="M87" s="79">
        <f t="shared" si="5"/>
        <v>9004.7702449999997</v>
      </c>
    </row>
    <row r="88" spans="1:13" ht="15.75" x14ac:dyDescent="0.25">
      <c r="A88" s="58">
        <v>32</v>
      </c>
      <c r="B88" s="77" t="str">
        <f t="shared" si="4"/>
        <v>YRARRAZAVAL Y CIA. C. DE BOLSA LTDA.</v>
      </c>
      <c r="C88" s="78">
        <f t="shared" si="6"/>
        <v>1335.98137</v>
      </c>
      <c r="D88" s="78">
        <f t="shared" si="6"/>
        <v>0</v>
      </c>
      <c r="E88" s="78">
        <f t="shared" si="6"/>
        <v>0</v>
      </c>
      <c r="F88" s="78">
        <f t="shared" si="6"/>
        <v>0</v>
      </c>
      <c r="G88" s="78">
        <f t="shared" si="6"/>
        <v>0</v>
      </c>
      <c r="H88" s="78">
        <f t="shared" si="6"/>
        <v>0</v>
      </c>
      <c r="I88" s="78">
        <f t="shared" si="6"/>
        <v>0</v>
      </c>
      <c r="J88" s="78">
        <f t="shared" si="6"/>
        <v>0</v>
      </c>
      <c r="K88" s="78">
        <f t="shared" si="6"/>
        <v>0</v>
      </c>
      <c r="L88" s="78">
        <f t="shared" si="6"/>
        <v>0</v>
      </c>
      <c r="M88" s="79">
        <f t="shared" si="5"/>
        <v>1335.98137</v>
      </c>
    </row>
    <row r="89" spans="1:13" ht="15.75" x14ac:dyDescent="0.25">
      <c r="A89" s="58">
        <v>33</v>
      </c>
      <c r="B89" s="77" t="s">
        <v>51</v>
      </c>
      <c r="C89" s="78">
        <f t="shared" ref="C89:L97" si="7">C39/1000000</f>
        <v>48910.649922999997</v>
      </c>
      <c r="D89" s="78">
        <f t="shared" si="7"/>
        <v>0</v>
      </c>
      <c r="E89" s="78">
        <f t="shared" si="7"/>
        <v>0</v>
      </c>
      <c r="F89" s="78">
        <f t="shared" si="7"/>
        <v>0</v>
      </c>
      <c r="G89" s="78">
        <f t="shared" si="7"/>
        <v>18609.378734999998</v>
      </c>
      <c r="H89" s="78">
        <f t="shared" si="7"/>
        <v>8649.7446880000007</v>
      </c>
      <c r="I89" s="78">
        <f t="shared" si="7"/>
        <v>90.638165000000001</v>
      </c>
      <c r="J89" s="78">
        <f t="shared" si="7"/>
        <v>0</v>
      </c>
      <c r="K89" s="78">
        <f t="shared" si="7"/>
        <v>1902.4283800000001</v>
      </c>
      <c r="L89" s="78">
        <f t="shared" si="7"/>
        <v>293072.47354400001</v>
      </c>
      <c r="M89" s="79">
        <f t="shared" si="5"/>
        <v>371235.31343500002</v>
      </c>
    </row>
    <row r="90" spans="1:13" ht="15.75" x14ac:dyDescent="0.25">
      <c r="A90" s="58">
        <v>34</v>
      </c>
      <c r="B90" s="77" t="s">
        <v>52</v>
      </c>
      <c r="C90" s="78">
        <f t="shared" si="7"/>
        <v>180.42224200000001</v>
      </c>
      <c r="D90" s="78">
        <f t="shared" si="7"/>
        <v>0</v>
      </c>
      <c r="E90" s="78">
        <f t="shared" si="7"/>
        <v>0</v>
      </c>
      <c r="F90" s="78">
        <f t="shared" si="7"/>
        <v>0</v>
      </c>
      <c r="G90" s="78">
        <f t="shared" si="7"/>
        <v>83770.898151000001</v>
      </c>
      <c r="H90" s="78">
        <f t="shared" si="7"/>
        <v>173.368471</v>
      </c>
      <c r="I90" s="78">
        <f t="shared" si="7"/>
        <v>197479.065428</v>
      </c>
      <c r="J90" s="78">
        <f t="shared" si="7"/>
        <v>0</v>
      </c>
      <c r="K90" s="78">
        <f t="shared" si="7"/>
        <v>0</v>
      </c>
      <c r="L90" s="78">
        <f t="shared" si="7"/>
        <v>2262303.6672459999</v>
      </c>
      <c r="M90" s="79">
        <f t="shared" si="5"/>
        <v>2543907.421538</v>
      </c>
    </row>
    <row r="91" spans="1:13" ht="15.75" x14ac:dyDescent="0.25">
      <c r="A91" s="58">
        <v>35</v>
      </c>
      <c r="B91" s="77" t="str">
        <f t="shared" ref="B91:B96" si="8">B41</f>
        <v>INTERVALORES CORREDORES DE BOLSA S.A.</v>
      </c>
      <c r="C91" s="78">
        <f t="shared" si="7"/>
        <v>0</v>
      </c>
      <c r="D91" s="78">
        <f t="shared" si="7"/>
        <v>0</v>
      </c>
      <c r="E91" s="78">
        <f t="shared" si="7"/>
        <v>0</v>
      </c>
      <c r="F91" s="78">
        <f t="shared" si="7"/>
        <v>0</v>
      </c>
      <c r="G91" s="78">
        <f t="shared" si="7"/>
        <v>0</v>
      </c>
      <c r="H91" s="78">
        <f t="shared" si="7"/>
        <v>0</v>
      </c>
      <c r="I91" s="78">
        <f t="shared" si="7"/>
        <v>0</v>
      </c>
      <c r="J91" s="78">
        <f t="shared" si="7"/>
        <v>0</v>
      </c>
      <c r="K91" s="78">
        <f t="shared" si="7"/>
        <v>0</v>
      </c>
      <c r="L91" s="78">
        <f t="shared" si="7"/>
        <v>0</v>
      </c>
      <c r="M91" s="79">
        <f t="shared" si="5"/>
        <v>0</v>
      </c>
    </row>
    <row r="92" spans="1:13" ht="15.75" x14ac:dyDescent="0.25">
      <c r="A92" s="58">
        <v>36</v>
      </c>
      <c r="B92" s="77" t="str">
        <f t="shared" si="8"/>
        <v>CARLOS MARIN ORREGO S.A. C. DE BOLSA</v>
      </c>
      <c r="C92" s="78">
        <f t="shared" si="7"/>
        <v>0</v>
      </c>
      <c r="D92" s="78">
        <f t="shared" si="7"/>
        <v>0</v>
      </c>
      <c r="E92" s="78">
        <f t="shared" si="7"/>
        <v>0</v>
      </c>
      <c r="F92" s="78">
        <f t="shared" si="7"/>
        <v>0</v>
      </c>
      <c r="G92" s="78">
        <f t="shared" si="7"/>
        <v>0</v>
      </c>
      <c r="H92" s="78">
        <f t="shared" si="7"/>
        <v>0</v>
      </c>
      <c r="I92" s="78">
        <f t="shared" si="7"/>
        <v>0</v>
      </c>
      <c r="J92" s="78">
        <f t="shared" si="7"/>
        <v>0</v>
      </c>
      <c r="K92" s="78">
        <f t="shared" si="7"/>
        <v>0</v>
      </c>
      <c r="L92" s="78">
        <f t="shared" si="7"/>
        <v>0</v>
      </c>
      <c r="M92" s="79">
        <f t="shared" si="5"/>
        <v>0</v>
      </c>
    </row>
    <row r="93" spans="1:13" ht="15.75" x14ac:dyDescent="0.25">
      <c r="A93" s="58">
        <v>37</v>
      </c>
      <c r="B93" s="77" t="str">
        <f t="shared" si="8"/>
        <v>CHILEMARKET S.A. CORREDORES DE BOLSA</v>
      </c>
      <c r="C93" s="78">
        <f t="shared" si="7"/>
        <v>0</v>
      </c>
      <c r="D93" s="78">
        <f t="shared" si="7"/>
        <v>0</v>
      </c>
      <c r="E93" s="78">
        <f t="shared" si="7"/>
        <v>0</v>
      </c>
      <c r="F93" s="78">
        <f t="shared" si="7"/>
        <v>0</v>
      </c>
      <c r="G93" s="78">
        <f t="shared" si="7"/>
        <v>0</v>
      </c>
      <c r="H93" s="78">
        <f t="shared" si="7"/>
        <v>0</v>
      </c>
      <c r="I93" s="78">
        <f t="shared" si="7"/>
        <v>0</v>
      </c>
      <c r="J93" s="78">
        <f t="shared" si="7"/>
        <v>0</v>
      </c>
      <c r="K93" s="78">
        <f t="shared" si="7"/>
        <v>0</v>
      </c>
      <c r="L93" s="78">
        <f t="shared" si="7"/>
        <v>0</v>
      </c>
      <c r="M93" s="79">
        <f t="shared" si="5"/>
        <v>0</v>
      </c>
    </row>
    <row r="94" spans="1:13" ht="15.75" x14ac:dyDescent="0.25">
      <c r="A94" s="58">
        <v>38</v>
      </c>
      <c r="B94" s="77" t="str">
        <f t="shared" si="8"/>
        <v>CB CORREDORES DE BOLSA S.A.</v>
      </c>
      <c r="C94" s="78">
        <f t="shared" si="7"/>
        <v>0</v>
      </c>
      <c r="D94" s="78">
        <f t="shared" si="7"/>
        <v>0</v>
      </c>
      <c r="E94" s="78">
        <f t="shared" si="7"/>
        <v>0</v>
      </c>
      <c r="F94" s="78">
        <f t="shared" si="7"/>
        <v>0</v>
      </c>
      <c r="G94" s="78">
        <f t="shared" si="7"/>
        <v>0</v>
      </c>
      <c r="H94" s="78">
        <f t="shared" si="7"/>
        <v>0</v>
      </c>
      <c r="I94" s="78">
        <f t="shared" si="7"/>
        <v>0</v>
      </c>
      <c r="J94" s="78">
        <f t="shared" si="7"/>
        <v>0</v>
      </c>
      <c r="K94" s="78">
        <f t="shared" si="7"/>
        <v>0</v>
      </c>
      <c r="L94" s="78">
        <f t="shared" si="7"/>
        <v>0</v>
      </c>
      <c r="M94" s="79">
        <f t="shared" si="5"/>
        <v>0</v>
      </c>
    </row>
    <row r="95" spans="1:13" ht="15.75" x14ac:dyDescent="0.25">
      <c r="A95" s="58">
        <v>39</v>
      </c>
      <c r="B95" s="77" t="s">
        <v>57</v>
      </c>
      <c r="C95" s="78">
        <f t="shared" si="7"/>
        <v>31701.683342</v>
      </c>
      <c r="D95" s="78">
        <f t="shared" si="7"/>
        <v>1.53</v>
      </c>
      <c r="E95" s="78">
        <f t="shared" si="7"/>
        <v>0</v>
      </c>
      <c r="F95" s="78">
        <f t="shared" si="7"/>
        <v>0</v>
      </c>
      <c r="G95" s="78">
        <f t="shared" si="7"/>
        <v>1926.651625</v>
      </c>
      <c r="H95" s="78">
        <f t="shared" si="7"/>
        <v>0</v>
      </c>
      <c r="I95" s="78">
        <f t="shared" si="7"/>
        <v>0</v>
      </c>
      <c r="J95" s="78">
        <f t="shared" si="7"/>
        <v>0</v>
      </c>
      <c r="K95" s="78">
        <f t="shared" si="7"/>
        <v>276.71731</v>
      </c>
      <c r="L95" s="78">
        <f t="shared" si="7"/>
        <v>6436.5372779999998</v>
      </c>
      <c r="M95" s="79">
        <f>SUM(C95:L95)</f>
        <v>40343.119554999997</v>
      </c>
    </row>
    <row r="96" spans="1:13" ht="15.75" x14ac:dyDescent="0.25">
      <c r="A96" s="58">
        <v>40</v>
      </c>
      <c r="B96" s="77" t="str">
        <f t="shared" si="8"/>
        <v>MBI CORREDORES DE BOLSA S.A.</v>
      </c>
      <c r="C96" s="78">
        <f t="shared" si="7"/>
        <v>0</v>
      </c>
      <c r="D96" s="78">
        <f t="shared" si="7"/>
        <v>0</v>
      </c>
      <c r="E96" s="78">
        <f t="shared" si="7"/>
        <v>0</v>
      </c>
      <c r="F96" s="78">
        <f t="shared" si="7"/>
        <v>0</v>
      </c>
      <c r="G96" s="78">
        <f t="shared" si="7"/>
        <v>0</v>
      </c>
      <c r="H96" s="78">
        <f t="shared" si="7"/>
        <v>0</v>
      </c>
      <c r="I96" s="78">
        <f t="shared" si="7"/>
        <v>0</v>
      </c>
      <c r="J96" s="78">
        <f t="shared" si="7"/>
        <v>0</v>
      </c>
      <c r="K96" s="78">
        <f t="shared" si="7"/>
        <v>0</v>
      </c>
      <c r="L96" s="78">
        <f t="shared" si="7"/>
        <v>0</v>
      </c>
      <c r="M96" s="79">
        <f t="shared" si="5"/>
        <v>0</v>
      </c>
    </row>
    <row r="97" spans="1:17" ht="16.5" thickBot="1" x14ac:dyDescent="0.3">
      <c r="A97" s="58">
        <v>41</v>
      </c>
      <c r="B97" s="54" t="s">
        <v>59</v>
      </c>
      <c r="C97" s="64">
        <f>C47/1000000</f>
        <v>0</v>
      </c>
      <c r="D97" s="64">
        <f t="shared" si="7"/>
        <v>0</v>
      </c>
      <c r="E97" s="64">
        <f t="shared" si="7"/>
        <v>0</v>
      </c>
      <c r="F97" s="64">
        <f t="shared" si="7"/>
        <v>0</v>
      </c>
      <c r="G97" s="64">
        <f t="shared" si="7"/>
        <v>0</v>
      </c>
      <c r="H97" s="64">
        <f t="shared" si="7"/>
        <v>0</v>
      </c>
      <c r="I97" s="64">
        <f t="shared" si="7"/>
        <v>0</v>
      </c>
      <c r="J97" s="64">
        <f t="shared" si="7"/>
        <v>0</v>
      </c>
      <c r="K97" s="64">
        <f t="shared" si="7"/>
        <v>0</v>
      </c>
      <c r="L97" s="64">
        <f t="shared" si="7"/>
        <v>0</v>
      </c>
      <c r="M97" s="65">
        <f>SUM(C97:L97)</f>
        <v>0</v>
      </c>
    </row>
    <row r="98" spans="1:17" ht="17.25" thickTop="1" thickBot="1" x14ac:dyDescent="0.3">
      <c r="A98" s="66"/>
      <c r="B98" s="80" t="s">
        <v>4</v>
      </c>
      <c r="C98" s="67">
        <f t="shared" ref="C98:M98" si="9">SUM(C57:C97)</f>
        <v>971749.34288900008</v>
      </c>
      <c r="D98" s="67">
        <f t="shared" si="9"/>
        <v>108.53234</v>
      </c>
      <c r="E98" s="67">
        <f t="shared" si="9"/>
        <v>125.254</v>
      </c>
      <c r="F98" s="67">
        <f t="shared" si="9"/>
        <v>0</v>
      </c>
      <c r="G98" s="67">
        <f t="shared" si="9"/>
        <v>2934920.5339899994</v>
      </c>
      <c r="H98" s="67">
        <f t="shared" si="9"/>
        <v>910918.51598999987</v>
      </c>
      <c r="I98" s="67">
        <f t="shared" si="9"/>
        <v>3930360.0558599997</v>
      </c>
      <c r="J98" s="67">
        <f t="shared" si="9"/>
        <v>17.36402</v>
      </c>
      <c r="K98" s="67">
        <f t="shared" si="9"/>
        <v>5794.5071320000006</v>
      </c>
      <c r="L98" s="67">
        <f t="shared" si="9"/>
        <v>8369077.5706090005</v>
      </c>
      <c r="M98" s="81">
        <f t="shared" si="9"/>
        <v>17123071.676829997</v>
      </c>
      <c r="N98" s="34"/>
      <c r="O98" s="35"/>
      <c r="P98" s="34"/>
      <c r="Q98" s="34"/>
    </row>
    <row r="99" spans="1:17" ht="17.25" thickTop="1" thickBot="1" x14ac:dyDescent="0.3">
      <c r="A99" s="66"/>
      <c r="B99" s="80" t="s">
        <v>61</v>
      </c>
      <c r="C99" s="70">
        <v>1044183.1785670001</v>
      </c>
      <c r="D99" s="70">
        <v>27.018099999999997</v>
      </c>
      <c r="E99" s="70">
        <v>480.07924600000001</v>
      </c>
      <c r="F99" s="70">
        <v>0</v>
      </c>
      <c r="G99" s="70">
        <v>4230760.860270001</v>
      </c>
      <c r="H99" s="70">
        <v>888635.15706</v>
      </c>
      <c r="I99" s="70">
        <v>4311855.1084039994</v>
      </c>
      <c r="J99" s="70">
        <v>5.5</v>
      </c>
      <c r="K99" s="70">
        <v>83619.031106000009</v>
      </c>
      <c r="L99" s="70">
        <v>10016896.262396</v>
      </c>
      <c r="M99" s="82">
        <v>20576462.195149004</v>
      </c>
      <c r="N99" s="34"/>
      <c r="O99" s="34"/>
      <c r="P99" s="34"/>
      <c r="Q99" s="34"/>
    </row>
    <row r="100" spans="1:17" ht="15.75" thickTop="1" x14ac:dyDescent="0.25"/>
    <row r="101" spans="1:17" x14ac:dyDescent="0.25">
      <c r="A101" s="83" t="s">
        <v>86</v>
      </c>
      <c r="B101" s="83" t="s">
        <v>87</v>
      </c>
    </row>
    <row r="102" spans="1:17" x14ac:dyDescent="0.25">
      <c r="A102" s="83" t="s">
        <v>88</v>
      </c>
      <c r="B102" s="83" t="s">
        <v>89</v>
      </c>
    </row>
    <row r="103" spans="1:17" x14ac:dyDescent="0.25">
      <c r="A103" s="83"/>
      <c r="B103" s="83"/>
    </row>
    <row r="104" spans="1:17" x14ac:dyDescent="0.25">
      <c r="A104" s="83"/>
      <c r="B104" s="83" t="s">
        <v>64</v>
      </c>
    </row>
    <row r="112" spans="1:17" ht="20.25" x14ac:dyDescent="0.3">
      <c r="A112" s="175" t="s">
        <v>90</v>
      </c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</row>
    <row r="113" spans="1:13" ht="20.25" x14ac:dyDescent="0.3">
      <c r="A113" s="175" t="s">
        <v>91</v>
      </c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</row>
    <row r="114" spans="1:13" ht="20.25" x14ac:dyDescent="0.3">
      <c r="A114" s="175" t="s">
        <v>106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</row>
    <row r="116" spans="1:13" ht="15.75" x14ac:dyDescent="0.25">
      <c r="A116" s="72"/>
      <c r="B116" s="52"/>
      <c r="C116" s="172" t="s">
        <v>93</v>
      </c>
      <c r="D116" s="172"/>
      <c r="E116" s="172"/>
      <c r="F116" s="172"/>
      <c r="G116" s="172"/>
      <c r="H116" s="172"/>
      <c r="I116" s="172"/>
      <c r="J116" s="172"/>
      <c r="K116" s="172"/>
      <c r="L116" s="52" t="s">
        <v>78</v>
      </c>
      <c r="M116" s="73"/>
    </row>
    <row r="117" spans="1:13" ht="16.5" thickBot="1" x14ac:dyDescent="0.3">
      <c r="A117" s="84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5" t="s">
        <v>94</v>
      </c>
      <c r="M117" s="85"/>
    </row>
    <row r="118" spans="1:13" ht="17.25" thickTop="1" thickBot="1" x14ac:dyDescent="0.3">
      <c r="A118" s="84"/>
      <c r="B118" s="55" t="s">
        <v>79</v>
      </c>
      <c r="C118" s="55" t="s">
        <v>95</v>
      </c>
      <c r="D118" s="55" t="s">
        <v>10</v>
      </c>
      <c r="E118" s="55" t="s">
        <v>11</v>
      </c>
      <c r="F118" s="55" t="s">
        <v>12</v>
      </c>
      <c r="G118" s="55" t="s">
        <v>13</v>
      </c>
      <c r="H118" s="55" t="s">
        <v>81</v>
      </c>
      <c r="I118" s="55" t="s">
        <v>15</v>
      </c>
      <c r="J118" s="55" t="s">
        <v>82</v>
      </c>
      <c r="K118" s="55" t="s">
        <v>83</v>
      </c>
      <c r="L118" s="55" t="s">
        <v>84</v>
      </c>
      <c r="M118" s="86" t="s">
        <v>4</v>
      </c>
    </row>
    <row r="119" spans="1:13" ht="15.75" thickTop="1" x14ac:dyDescent="0.25">
      <c r="A119" s="58">
        <v>1</v>
      </c>
      <c r="B119" s="77" t="str">
        <f>B7</f>
        <v>BICE CORREDORES DE BOLSA S.A.</v>
      </c>
      <c r="C119" s="87">
        <f t="shared" ref="C119:M119" si="10">(C57/C98)*100</f>
        <v>1.3041436025388284</v>
      </c>
      <c r="D119" s="87">
        <f t="shared" si="10"/>
        <v>0.13912903748320546</v>
      </c>
      <c r="E119" s="87">
        <f t="shared" si="10"/>
        <v>0</v>
      </c>
      <c r="F119" s="87" t="s">
        <v>19</v>
      </c>
      <c r="G119" s="87">
        <f t="shared" si="10"/>
        <v>9.4246499874719447</v>
      </c>
      <c r="H119" s="87">
        <f t="shared" si="10"/>
        <v>11.106562291364233</v>
      </c>
      <c r="I119" s="87">
        <f t="shared" si="10"/>
        <v>10.299953273324737</v>
      </c>
      <c r="J119" s="87">
        <f t="shared" si="10"/>
        <v>96.871692154236172</v>
      </c>
      <c r="K119" s="87">
        <f t="shared" si="10"/>
        <v>0</v>
      </c>
      <c r="L119" s="87">
        <f t="shared" si="10"/>
        <v>7.3555231658965843</v>
      </c>
      <c r="M119" s="88">
        <f t="shared" si="10"/>
        <v>8.2396570789523054</v>
      </c>
    </row>
    <row r="120" spans="1:13" x14ac:dyDescent="0.25">
      <c r="A120" s="58">
        <v>2</v>
      </c>
      <c r="B120" s="77" t="str">
        <f>B8</f>
        <v>BANCHILE CORREDORES DE BOLSA S.A.</v>
      </c>
      <c r="C120" s="87">
        <f t="shared" ref="C120:M120" si="11">(C58/C98)*100</f>
        <v>29.971283082747409</v>
      </c>
      <c r="D120" s="87">
        <f t="shared" si="11"/>
        <v>0</v>
      </c>
      <c r="E120" s="87">
        <f t="shared" si="11"/>
        <v>0</v>
      </c>
      <c r="F120" s="87" t="s">
        <v>19</v>
      </c>
      <c r="G120" s="87">
        <f t="shared" si="11"/>
        <v>4.7038335707616952</v>
      </c>
      <c r="H120" s="87">
        <f t="shared" si="11"/>
        <v>6.5086490261496532</v>
      </c>
      <c r="I120" s="87">
        <f t="shared" si="11"/>
        <v>7.1412555400496318</v>
      </c>
      <c r="J120" s="87">
        <f t="shared" si="11"/>
        <v>0</v>
      </c>
      <c r="K120" s="87">
        <f t="shared" si="11"/>
        <v>0.27410441713474787</v>
      </c>
      <c r="L120" s="87">
        <f t="shared" si="11"/>
        <v>9.3442124766815091</v>
      </c>
      <c r="M120" s="88">
        <f t="shared" si="11"/>
        <v>9.0597374754503974</v>
      </c>
    </row>
    <row r="121" spans="1:13" x14ac:dyDescent="0.25">
      <c r="A121" s="58">
        <v>3</v>
      </c>
      <c r="B121" s="77" t="str">
        <f>B9</f>
        <v>SANTIAGO CORREDORES DE BOLSA LTDA.</v>
      </c>
      <c r="C121" s="87">
        <f t="shared" ref="C121:M121" si="12">(C59/C98)*100</f>
        <v>0.60833061275095157</v>
      </c>
      <c r="D121" s="87">
        <f t="shared" si="12"/>
        <v>0</v>
      </c>
      <c r="E121" s="87">
        <f t="shared" si="12"/>
        <v>0</v>
      </c>
      <c r="F121" s="87" t="s">
        <v>19</v>
      </c>
      <c r="G121" s="87">
        <f t="shared" si="12"/>
        <v>12.257774672621711</v>
      </c>
      <c r="H121" s="87">
        <f t="shared" si="12"/>
        <v>22.100360837457174</v>
      </c>
      <c r="I121" s="87">
        <f t="shared" si="12"/>
        <v>23.427994080570802</v>
      </c>
      <c r="J121" s="87">
        <f t="shared" si="12"/>
        <v>0</v>
      </c>
      <c r="K121" s="87">
        <f t="shared" si="12"/>
        <v>0</v>
      </c>
      <c r="L121" s="87">
        <f t="shared" si="12"/>
        <v>0.61257210743321422</v>
      </c>
      <c r="M121" s="88">
        <f t="shared" si="12"/>
        <v>8.9881935829280248</v>
      </c>
    </row>
    <row r="122" spans="1:13" x14ac:dyDescent="0.25">
      <c r="A122" s="58">
        <v>4</v>
      </c>
      <c r="B122" s="77" t="str">
        <f>B10</f>
        <v>BBVA CORREDORES DE BOLSA BHIF S.A.</v>
      </c>
      <c r="C122" s="87">
        <f t="shared" ref="C122:M122" si="13">(C60/C98)*100</f>
        <v>1.120608992091068</v>
      </c>
      <c r="D122" s="87">
        <f t="shared" si="13"/>
        <v>0</v>
      </c>
      <c r="E122" s="87">
        <f t="shared" si="13"/>
        <v>0</v>
      </c>
      <c r="F122" s="87" t="s">
        <v>19</v>
      </c>
      <c r="G122" s="87">
        <f t="shared" si="13"/>
        <v>20.577538928999768</v>
      </c>
      <c r="H122" s="87">
        <f t="shared" si="13"/>
        <v>18.828919829409077</v>
      </c>
      <c r="I122" s="87">
        <f t="shared" si="13"/>
        <v>12.057160742422324</v>
      </c>
      <c r="J122" s="87">
        <f t="shared" si="13"/>
        <v>0</v>
      </c>
      <c r="K122" s="87">
        <f t="shared" si="13"/>
        <v>0</v>
      </c>
      <c r="L122" s="87">
        <f t="shared" si="13"/>
        <v>7.4249389043693865</v>
      </c>
      <c r="M122" s="88">
        <f t="shared" si="13"/>
        <v>10.988850626229155</v>
      </c>
    </row>
    <row r="123" spans="1:13" x14ac:dyDescent="0.25">
      <c r="A123" s="58">
        <v>5</v>
      </c>
      <c r="B123" s="77" t="str">
        <f t="shared" ref="B123:B150" si="14">B11</f>
        <v>SCOTIA SUD AMERICANO CORREDORES DE BOLSA S.A.</v>
      </c>
      <c r="C123" s="87">
        <f t="shared" ref="C123:M123" si="15">(C61/C98)*100</f>
        <v>0.24593784852942172</v>
      </c>
      <c r="D123" s="87">
        <f t="shared" si="15"/>
        <v>0</v>
      </c>
      <c r="E123" s="87">
        <f t="shared" si="15"/>
        <v>0</v>
      </c>
      <c r="F123" s="87" t="s">
        <v>19</v>
      </c>
      <c r="G123" s="87">
        <f t="shared" si="15"/>
        <v>27.56057679862743</v>
      </c>
      <c r="H123" s="87">
        <f t="shared" si="15"/>
        <v>7.8382455828556061</v>
      </c>
      <c r="I123" s="87">
        <f t="shared" si="15"/>
        <v>6.8040970838862442</v>
      </c>
      <c r="J123" s="87">
        <f t="shared" si="15"/>
        <v>0</v>
      </c>
      <c r="K123" s="87">
        <f t="shared" si="15"/>
        <v>0</v>
      </c>
      <c r="L123" s="87">
        <f t="shared" si="15"/>
        <v>2.411115444832904</v>
      </c>
      <c r="M123" s="88">
        <f t="shared" si="15"/>
        <v>7.8951056146678189</v>
      </c>
    </row>
    <row r="124" spans="1:13" x14ac:dyDescent="0.25">
      <c r="A124" s="58">
        <v>6</v>
      </c>
      <c r="B124" s="77" t="str">
        <f t="shared" si="14"/>
        <v>VALORES SECURITY S.A. CORREDORES  DE BOLSA</v>
      </c>
      <c r="C124" s="87">
        <f t="shared" ref="C124:M124" si="16">(C62/C98)*100</f>
        <v>1.3619856651152686</v>
      </c>
      <c r="D124" s="87">
        <f t="shared" si="16"/>
        <v>0.70946595272892843</v>
      </c>
      <c r="E124" s="87">
        <f t="shared" si="16"/>
        <v>0</v>
      </c>
      <c r="F124" s="87" t="s">
        <v>19</v>
      </c>
      <c r="G124" s="87">
        <f t="shared" si="16"/>
        <v>2.8333955326193294</v>
      </c>
      <c r="H124" s="87">
        <f t="shared" si="16"/>
        <v>3.2195382595913729</v>
      </c>
      <c r="I124" s="87">
        <f t="shared" si="16"/>
        <v>2.5403801410797908</v>
      </c>
      <c r="J124" s="87">
        <f t="shared" si="16"/>
        <v>0</v>
      </c>
      <c r="K124" s="87">
        <f t="shared" si="16"/>
        <v>12.113755199706256</v>
      </c>
      <c r="L124" s="87">
        <f t="shared" si="16"/>
        <v>12.810588721033724</v>
      </c>
      <c r="M124" s="88">
        <f t="shared" si="16"/>
        <v>7.5827356489777484</v>
      </c>
    </row>
    <row r="125" spans="1:13" x14ac:dyDescent="0.25">
      <c r="A125" s="58">
        <v>7</v>
      </c>
      <c r="B125" s="77" t="str">
        <f t="shared" si="14"/>
        <v>BCI CORREDOR DE BOLSA S.A.</v>
      </c>
      <c r="C125" s="87">
        <f t="shared" ref="C125:M125" si="17">(C63/C98)*100</f>
        <v>2.6232581747072827</v>
      </c>
      <c r="D125" s="87">
        <f t="shared" si="17"/>
        <v>0</v>
      </c>
      <c r="E125" s="87">
        <f t="shared" si="17"/>
        <v>0</v>
      </c>
      <c r="F125" s="87" t="s">
        <v>19</v>
      </c>
      <c r="G125" s="87">
        <f t="shared" si="17"/>
        <v>5.1502764497853031</v>
      </c>
      <c r="H125" s="87">
        <f t="shared" si="17"/>
        <v>4.1922970537596616</v>
      </c>
      <c r="I125" s="87">
        <f t="shared" si="17"/>
        <v>14.21122795078843</v>
      </c>
      <c r="J125" s="87">
        <f t="shared" si="17"/>
        <v>0</v>
      </c>
      <c r="K125" s="87">
        <f t="shared" si="17"/>
        <v>0</v>
      </c>
      <c r="L125" s="87">
        <f t="shared" si="17"/>
        <v>0</v>
      </c>
      <c r="M125" s="88">
        <f t="shared" si="17"/>
        <v>4.5166478695321199</v>
      </c>
    </row>
    <row r="126" spans="1:13" x14ac:dyDescent="0.25">
      <c r="A126" s="58">
        <v>8</v>
      </c>
      <c r="B126" s="77" t="str">
        <f t="shared" si="14"/>
        <v>SANTANDER INVESTMENT S.A. C. DE BOLSA</v>
      </c>
      <c r="C126" s="87">
        <f t="shared" ref="C126:M126" si="18">(C64/C98)*100</f>
        <v>6.5541534306213673</v>
      </c>
      <c r="D126" s="87">
        <f t="shared" si="18"/>
        <v>0</v>
      </c>
      <c r="E126" s="87">
        <f t="shared" si="18"/>
        <v>0</v>
      </c>
      <c r="F126" s="87" t="s">
        <v>19</v>
      </c>
      <c r="G126" s="87">
        <f t="shared" si="18"/>
        <v>0.44169008052754899</v>
      </c>
      <c r="H126" s="87">
        <f t="shared" si="18"/>
        <v>0.66496066702704915</v>
      </c>
      <c r="I126" s="87">
        <f t="shared" si="18"/>
        <v>0.16439029888283974</v>
      </c>
      <c r="J126" s="87">
        <f t="shared" si="18"/>
        <v>0</v>
      </c>
      <c r="K126" s="87">
        <f t="shared" si="18"/>
        <v>17.129023942669985</v>
      </c>
      <c r="L126" s="87">
        <f t="shared" si="18"/>
        <v>3.6326884787599942</v>
      </c>
      <c r="M126" s="88">
        <f t="shared" si="18"/>
        <v>2.3020789896032015</v>
      </c>
    </row>
    <row r="127" spans="1:13" x14ac:dyDescent="0.25">
      <c r="A127" s="58">
        <v>9</v>
      </c>
      <c r="B127" s="77" t="str">
        <f t="shared" si="14"/>
        <v>LARRAIN VIAL S.A. CORREDORES DE BOLSA</v>
      </c>
      <c r="C127" s="87">
        <f t="shared" ref="C127:M127" si="19">(C65/C98)*100</f>
        <v>22.006969370230664</v>
      </c>
      <c r="D127" s="87">
        <f t="shared" si="19"/>
        <v>46.762218523990171</v>
      </c>
      <c r="E127" s="87">
        <f t="shared" si="19"/>
        <v>0</v>
      </c>
      <c r="F127" s="87" t="s">
        <v>19</v>
      </c>
      <c r="G127" s="87">
        <f t="shared" si="19"/>
        <v>0.54946705034211829</v>
      </c>
      <c r="H127" s="87">
        <f t="shared" si="19"/>
        <v>0.79526094736661679</v>
      </c>
      <c r="I127" s="87">
        <f t="shared" si="19"/>
        <v>1.6557614015787787</v>
      </c>
      <c r="J127" s="87">
        <f t="shared" si="19"/>
        <v>1.5641539228819132</v>
      </c>
      <c r="K127" s="87">
        <f t="shared" si="19"/>
        <v>31.460096043937352</v>
      </c>
      <c r="L127" s="87">
        <f t="shared" si="19"/>
        <v>1.7699076866510781</v>
      </c>
      <c r="M127" s="88">
        <f t="shared" si="19"/>
        <v>2.6414623643491892</v>
      </c>
    </row>
    <row r="128" spans="1:13" x14ac:dyDescent="0.25">
      <c r="A128" s="58">
        <v>10</v>
      </c>
      <c r="B128" s="77" t="str">
        <f t="shared" si="14"/>
        <v>DEUTSCHE SECURITIES C.  DE BOLSA LTDA.</v>
      </c>
      <c r="C128" s="87">
        <f t="shared" ref="C128:M128" si="20">(C66/C98)*100</f>
        <v>3.1601347222632232</v>
      </c>
      <c r="D128" s="87">
        <f t="shared" si="20"/>
        <v>0</v>
      </c>
      <c r="E128" s="87">
        <f t="shared" si="20"/>
        <v>0</v>
      </c>
      <c r="F128" s="87" t="s">
        <v>19</v>
      </c>
      <c r="G128" s="87">
        <f t="shared" si="20"/>
        <v>1.9727756014670104</v>
      </c>
      <c r="H128" s="87">
        <f t="shared" si="20"/>
        <v>0</v>
      </c>
      <c r="I128" s="87">
        <f t="shared" si="20"/>
        <v>0</v>
      </c>
      <c r="J128" s="87">
        <f t="shared" si="20"/>
        <v>0</v>
      </c>
      <c r="K128" s="87">
        <f t="shared" si="20"/>
        <v>0</v>
      </c>
      <c r="L128" s="87">
        <f t="shared" si="20"/>
        <v>2.2675083945982695</v>
      </c>
      <c r="M128" s="88">
        <f t="shared" si="20"/>
        <v>1.6257452303705833</v>
      </c>
    </row>
    <row r="129" spans="1:13" x14ac:dyDescent="0.25">
      <c r="A129" s="58">
        <v>11</v>
      </c>
      <c r="B129" s="77" t="str">
        <f t="shared" si="14"/>
        <v>TANNER  CORREDORES DE BOLSA S.A.</v>
      </c>
      <c r="C129" s="87">
        <f t="shared" ref="C129:M129" si="21">(C67/C98)*100</f>
        <v>1.0561872333750955</v>
      </c>
      <c r="D129" s="87">
        <f t="shared" si="21"/>
        <v>0</v>
      </c>
      <c r="E129" s="87">
        <f t="shared" si="21"/>
        <v>0</v>
      </c>
      <c r="F129" s="87" t="s">
        <v>19</v>
      </c>
      <c r="G129" s="87">
        <f t="shared" si="21"/>
        <v>1.4702477937737251E-2</v>
      </c>
      <c r="H129" s="87">
        <f t="shared" si="21"/>
        <v>0.34510381168215393</v>
      </c>
      <c r="I129" s="87">
        <f t="shared" si="21"/>
        <v>9.8839628603694926E-2</v>
      </c>
      <c r="J129" s="87">
        <f t="shared" si="21"/>
        <v>0</v>
      </c>
      <c r="K129" s="87">
        <f t="shared" si="21"/>
        <v>0</v>
      </c>
      <c r="L129" s="87">
        <f t="shared" si="21"/>
        <v>1.5234045688230184</v>
      </c>
      <c r="M129" s="88">
        <f t="shared" si="21"/>
        <v>0.84808543213365972</v>
      </c>
    </row>
    <row r="130" spans="1:13" x14ac:dyDescent="0.25">
      <c r="A130" s="58">
        <v>12</v>
      </c>
      <c r="B130" s="77" t="str">
        <f t="shared" si="14"/>
        <v>BANCOESTADO S.A. CORREDORES DE BOLSA</v>
      </c>
      <c r="C130" s="87">
        <f t="shared" ref="C130:M130" si="22">(C68/C98)*100</f>
        <v>4.8320959868519949E-3</v>
      </c>
      <c r="D130" s="87">
        <f t="shared" si="22"/>
        <v>0</v>
      </c>
      <c r="E130" s="87">
        <f t="shared" si="22"/>
        <v>0</v>
      </c>
      <c r="F130" s="87" t="s">
        <v>19</v>
      </c>
      <c r="G130" s="87">
        <f t="shared" si="22"/>
        <v>7.0259606960009986</v>
      </c>
      <c r="H130" s="87">
        <f t="shared" si="22"/>
        <v>16.157346195564187</v>
      </c>
      <c r="I130" s="87">
        <f t="shared" si="22"/>
        <v>13.880442821379841</v>
      </c>
      <c r="J130" s="87">
        <f t="shared" si="22"/>
        <v>0</v>
      </c>
      <c r="K130" s="87">
        <f t="shared" si="22"/>
        <v>0</v>
      </c>
      <c r="L130" s="87">
        <f t="shared" si="22"/>
        <v>8.6362622055420282</v>
      </c>
      <c r="M130" s="88">
        <f t="shared" si="22"/>
        <v>9.4712004437350874</v>
      </c>
    </row>
    <row r="131" spans="1:13" x14ac:dyDescent="0.25">
      <c r="A131" s="58">
        <v>13</v>
      </c>
      <c r="B131" s="77" t="str">
        <f t="shared" si="14"/>
        <v>I.M. TRUST S.A. CORREDORES DE BOLSA</v>
      </c>
      <c r="C131" s="87">
        <f t="shared" ref="C131:M131" si="23">(C69/C98)*100</f>
        <v>1.6481398943255505</v>
      </c>
      <c r="D131" s="87">
        <f t="shared" si="23"/>
        <v>0</v>
      </c>
      <c r="E131" s="87">
        <f t="shared" si="23"/>
        <v>0</v>
      </c>
      <c r="F131" s="87" t="s">
        <v>19</v>
      </c>
      <c r="G131" s="87">
        <f t="shared" si="23"/>
        <v>0.77996195562676862</v>
      </c>
      <c r="H131" s="87">
        <f t="shared" si="23"/>
        <v>2.790067569586983E-2</v>
      </c>
      <c r="I131" s="87">
        <f t="shared" si="23"/>
        <v>0</v>
      </c>
      <c r="J131" s="87">
        <f t="shared" si="23"/>
        <v>0</v>
      </c>
      <c r="K131" s="87">
        <f t="shared" si="23"/>
        <v>0</v>
      </c>
      <c r="L131" s="87">
        <f t="shared" si="23"/>
        <v>2.0967815191517047</v>
      </c>
      <c r="M131" s="88">
        <f t="shared" si="23"/>
        <v>1.2535278744493163</v>
      </c>
    </row>
    <row r="132" spans="1:13" x14ac:dyDescent="0.25">
      <c r="A132" s="58">
        <v>14</v>
      </c>
      <c r="B132" s="77" t="str">
        <f t="shared" si="14"/>
        <v>MOLINA, SWETT Y VALDES S.A. C. DE BOLSA</v>
      </c>
      <c r="C132" s="87">
        <f t="shared" ref="C132:M132" si="24">(C70/C98)*100</f>
        <v>0.32959267371131606</v>
      </c>
      <c r="D132" s="87">
        <f t="shared" si="24"/>
        <v>2.9208436858543725</v>
      </c>
      <c r="E132" s="87">
        <f t="shared" si="24"/>
        <v>0</v>
      </c>
      <c r="F132" s="87" t="s">
        <v>19</v>
      </c>
      <c r="G132" s="87">
        <f t="shared" si="24"/>
        <v>0.77178195125460192</v>
      </c>
      <c r="H132" s="87">
        <f t="shared" si="24"/>
        <v>1.9116440877343159</v>
      </c>
      <c r="I132" s="87">
        <f t="shared" si="24"/>
        <v>8.284335342624348E-2</v>
      </c>
      <c r="J132" s="87">
        <f t="shared" si="24"/>
        <v>0</v>
      </c>
      <c r="K132" s="87">
        <f t="shared" si="24"/>
        <v>0</v>
      </c>
      <c r="L132" s="87">
        <f t="shared" si="24"/>
        <v>0.36448488873045881</v>
      </c>
      <c r="M132" s="88">
        <f t="shared" si="24"/>
        <v>0.4498652941354781</v>
      </c>
    </row>
    <row r="133" spans="1:13" x14ac:dyDescent="0.25">
      <c r="A133" s="58">
        <v>15</v>
      </c>
      <c r="B133" s="77" t="str">
        <f t="shared" si="14"/>
        <v>CELFIN, GARDEWEG S.A. C. DE BOLSA</v>
      </c>
      <c r="C133" s="87">
        <f t="shared" ref="C133:M133" si="25">(C71/C98)*100</f>
        <v>10.645245635922825</v>
      </c>
      <c r="D133" s="87">
        <f t="shared" si="25"/>
        <v>6.2304286445864898</v>
      </c>
      <c r="E133" s="87">
        <f t="shared" si="25"/>
        <v>0</v>
      </c>
      <c r="F133" s="87" t="s">
        <v>19</v>
      </c>
      <c r="G133" s="87">
        <f t="shared" si="25"/>
        <v>0.67326705122528985</v>
      </c>
      <c r="H133" s="87">
        <f t="shared" si="25"/>
        <v>2.4896567303116459</v>
      </c>
      <c r="I133" s="87">
        <f t="shared" si="25"/>
        <v>0.57249381873937633</v>
      </c>
      <c r="J133" s="87">
        <f t="shared" si="25"/>
        <v>0</v>
      </c>
      <c r="K133" s="87">
        <f t="shared" si="25"/>
        <v>0.90078974468332729</v>
      </c>
      <c r="L133" s="87">
        <f t="shared" si="25"/>
        <v>0.13417299824576587</v>
      </c>
      <c r="M133" s="88">
        <f t="shared" si="25"/>
        <v>1.0493022164190515</v>
      </c>
    </row>
    <row r="134" spans="1:13" x14ac:dyDescent="0.25">
      <c r="A134" s="58">
        <v>16</v>
      </c>
      <c r="B134" s="77" t="str">
        <f t="shared" si="14"/>
        <v>NEGOCIOS Y VALORES S.A. C. DE BOLSA</v>
      </c>
      <c r="C134" s="87">
        <f t="shared" ref="C134:M134" si="26">(C72/C98)*100</f>
        <v>0.79039828534027035</v>
      </c>
      <c r="D134" s="87">
        <f t="shared" si="26"/>
        <v>0</v>
      </c>
      <c r="E134" s="87">
        <f t="shared" si="26"/>
        <v>0</v>
      </c>
      <c r="F134" s="87" t="s">
        <v>19</v>
      </c>
      <c r="G134" s="87">
        <f t="shared" si="26"/>
        <v>0.17229009509588414</v>
      </c>
      <c r="H134" s="87">
        <f t="shared" si="26"/>
        <v>0.12544211814139306</v>
      </c>
      <c r="I134" s="87">
        <f t="shared" si="26"/>
        <v>0.31170747017780071</v>
      </c>
      <c r="J134" s="87">
        <f t="shared" si="26"/>
        <v>0</v>
      </c>
      <c r="K134" s="87">
        <f t="shared" si="26"/>
        <v>0</v>
      </c>
      <c r="L134" s="87">
        <f t="shared" si="26"/>
        <v>1.1946706410527923</v>
      </c>
      <c r="M134" s="88">
        <f t="shared" si="26"/>
        <v>0.73651552680615517</v>
      </c>
    </row>
    <row r="135" spans="1:13" x14ac:dyDescent="0.25">
      <c r="A135" s="58">
        <v>17</v>
      </c>
      <c r="B135" s="77" t="str">
        <f t="shared" si="14"/>
        <v>ALFA CORREDORES DE BOLSA S.A.</v>
      </c>
      <c r="C135" s="87">
        <f t="shared" ref="C135:M135" si="27">(C73/C98)*100</f>
        <v>3.1160213044217908</v>
      </c>
      <c r="D135" s="87">
        <f t="shared" si="27"/>
        <v>0</v>
      </c>
      <c r="E135" s="87">
        <f t="shared" si="27"/>
        <v>0</v>
      </c>
      <c r="F135" s="87" t="s">
        <v>19</v>
      </c>
      <c r="G135" s="87">
        <f t="shared" si="27"/>
        <v>0.61415916384267666</v>
      </c>
      <c r="H135" s="87">
        <f t="shared" si="27"/>
        <v>0.12381882903919168</v>
      </c>
      <c r="I135" s="87">
        <f t="shared" si="27"/>
        <v>0</v>
      </c>
      <c r="J135" s="87">
        <f t="shared" si="27"/>
        <v>0</v>
      </c>
      <c r="K135" s="87">
        <f t="shared" si="27"/>
        <v>0</v>
      </c>
      <c r="L135" s="87">
        <f t="shared" si="27"/>
        <v>8.3968104366472424E-2</v>
      </c>
      <c r="M135" s="88">
        <f t="shared" si="27"/>
        <v>0.32973198650099039</v>
      </c>
    </row>
    <row r="136" spans="1:13" x14ac:dyDescent="0.25">
      <c r="A136" s="58">
        <v>18</v>
      </c>
      <c r="B136" s="77" t="str">
        <f t="shared" si="14"/>
        <v>DUPOL S.A. CORREDORES DE BOLSA</v>
      </c>
      <c r="C136" s="87">
        <f t="shared" ref="C136:M136" si="28">(C74/C98)*100</f>
        <v>0</v>
      </c>
      <c r="D136" s="87">
        <f t="shared" si="28"/>
        <v>0</v>
      </c>
      <c r="E136" s="87">
        <f t="shared" si="28"/>
        <v>0</v>
      </c>
      <c r="F136" s="87" t="s">
        <v>19</v>
      </c>
      <c r="G136" s="87">
        <f t="shared" si="28"/>
        <v>0</v>
      </c>
      <c r="H136" s="87">
        <f t="shared" si="28"/>
        <v>0</v>
      </c>
      <c r="I136" s="87">
        <f t="shared" si="28"/>
        <v>0</v>
      </c>
      <c r="J136" s="87">
        <f t="shared" si="28"/>
        <v>0</v>
      </c>
      <c r="K136" s="87">
        <f t="shared" si="28"/>
        <v>0</v>
      </c>
      <c r="L136" s="87">
        <f t="shared" si="28"/>
        <v>0</v>
      </c>
      <c r="M136" s="88">
        <f t="shared" si="28"/>
        <v>0</v>
      </c>
    </row>
    <row r="137" spans="1:13" x14ac:dyDescent="0.25">
      <c r="A137" s="58">
        <v>19</v>
      </c>
      <c r="B137" s="77" t="str">
        <f t="shared" si="14"/>
        <v>DE LA CERDA Y HATTON C. DE BOLSA S.A.</v>
      </c>
      <c r="C137" s="87">
        <f t="shared" ref="C137:M137" si="29">(C75/C98)*100</f>
        <v>0</v>
      </c>
      <c r="D137" s="87">
        <f t="shared" si="29"/>
        <v>0</v>
      </c>
      <c r="E137" s="87">
        <f t="shared" si="29"/>
        <v>0</v>
      </c>
      <c r="F137" s="87" t="s">
        <v>19</v>
      </c>
      <c r="G137" s="87">
        <f t="shared" si="29"/>
        <v>0</v>
      </c>
      <c r="H137" s="87">
        <f t="shared" si="29"/>
        <v>0</v>
      </c>
      <c r="I137" s="87">
        <f t="shared" si="29"/>
        <v>0</v>
      </c>
      <c r="J137" s="87">
        <f t="shared" si="29"/>
        <v>0</v>
      </c>
      <c r="K137" s="87">
        <f t="shared" si="29"/>
        <v>0</v>
      </c>
      <c r="L137" s="87">
        <f t="shared" si="29"/>
        <v>0</v>
      </c>
      <c r="M137" s="88">
        <f t="shared" si="29"/>
        <v>0</v>
      </c>
    </row>
    <row r="138" spans="1:13" x14ac:dyDescent="0.25">
      <c r="A138" s="58">
        <v>20</v>
      </c>
      <c r="B138" s="77" t="str">
        <f t="shared" si="14"/>
        <v>CORP CORREDORES DE BOLSA S.A.</v>
      </c>
      <c r="C138" s="87">
        <f t="shared" ref="C138:M138" si="30">(C76/C98)*100</f>
        <v>0.29995780036590702</v>
      </c>
      <c r="D138" s="87">
        <f t="shared" si="30"/>
        <v>0.13820765312901204</v>
      </c>
      <c r="E138" s="87">
        <f t="shared" si="30"/>
        <v>0</v>
      </c>
      <c r="F138" s="87" t="s">
        <v>19</v>
      </c>
      <c r="G138" s="87">
        <f t="shared" si="30"/>
        <v>0.82781444102577495</v>
      </c>
      <c r="H138" s="87">
        <f t="shared" si="30"/>
        <v>2.4535431435060828</v>
      </c>
      <c r="I138" s="87">
        <f t="shared" si="30"/>
        <v>1.7246940120138086</v>
      </c>
      <c r="J138" s="87">
        <f t="shared" si="30"/>
        <v>0</v>
      </c>
      <c r="K138" s="87">
        <f t="shared" si="30"/>
        <v>0</v>
      </c>
      <c r="L138" s="87">
        <f t="shared" si="30"/>
        <v>7.3067489873976861</v>
      </c>
      <c r="M138" s="88">
        <f t="shared" si="30"/>
        <v>4.2565647781773066</v>
      </c>
    </row>
    <row r="139" spans="1:13" x14ac:dyDescent="0.25">
      <c r="A139" s="58">
        <v>21</v>
      </c>
      <c r="B139" s="77" t="str">
        <f t="shared" si="14"/>
        <v>UGARTE Y CIA. CORREDORES DE BOLSA S.A.</v>
      </c>
      <c r="C139" s="87">
        <f t="shared" ref="C139:M139" si="31">(C77/C98)*100</f>
        <v>0.59069269663047952</v>
      </c>
      <c r="D139" s="87">
        <f t="shared" si="31"/>
        <v>4.2106804294461915</v>
      </c>
      <c r="E139" s="87">
        <f t="shared" si="31"/>
        <v>0</v>
      </c>
      <c r="F139" s="87" t="s">
        <v>19</v>
      </c>
      <c r="G139" s="87">
        <f t="shared" si="31"/>
        <v>0</v>
      </c>
      <c r="H139" s="87">
        <f t="shared" si="31"/>
        <v>2.1134132924147679E-3</v>
      </c>
      <c r="I139" s="87">
        <f t="shared" si="31"/>
        <v>0</v>
      </c>
      <c r="J139" s="87">
        <f t="shared" si="31"/>
        <v>0</v>
      </c>
      <c r="K139" s="87">
        <f t="shared" si="31"/>
        <v>0</v>
      </c>
      <c r="L139" s="87">
        <f t="shared" si="31"/>
        <v>4.4340684115919418E-2</v>
      </c>
      <c r="M139" s="88">
        <f t="shared" si="31"/>
        <v>5.5333413588525435E-2</v>
      </c>
    </row>
    <row r="140" spans="1:13" x14ac:dyDescent="0.25">
      <c r="A140" s="58">
        <v>22</v>
      </c>
      <c r="B140" s="77" t="str">
        <f t="shared" si="14"/>
        <v xml:space="preserve">FINANZAS Y NEGOCIOS S.A. C. DE BOLSA </v>
      </c>
      <c r="C140" s="87">
        <f t="shared" ref="C140:M140" si="32">(C78/C98)*100</f>
        <v>0.34431071896100934</v>
      </c>
      <c r="D140" s="87">
        <f t="shared" si="32"/>
        <v>0</v>
      </c>
      <c r="E140" s="87">
        <f t="shared" si="32"/>
        <v>50</v>
      </c>
      <c r="F140" s="87" t="s">
        <v>19</v>
      </c>
      <c r="G140" s="87">
        <f t="shared" si="32"/>
        <v>0</v>
      </c>
      <c r="H140" s="87">
        <f t="shared" si="32"/>
        <v>0</v>
      </c>
      <c r="I140" s="87">
        <f t="shared" si="32"/>
        <v>0</v>
      </c>
      <c r="J140" s="87">
        <f t="shared" si="32"/>
        <v>0</v>
      </c>
      <c r="K140" s="87">
        <f t="shared" si="32"/>
        <v>0</v>
      </c>
      <c r="L140" s="87">
        <f t="shared" si="32"/>
        <v>7.7179603528635662E-2</v>
      </c>
      <c r="M140" s="88">
        <f t="shared" si="32"/>
        <v>5.7628007539981332E-2</v>
      </c>
    </row>
    <row r="141" spans="1:13" x14ac:dyDescent="0.25">
      <c r="A141" s="58">
        <v>23</v>
      </c>
      <c r="B141" s="77" t="str">
        <f t="shared" si="14"/>
        <v>URETA Y BIANCHI CORREDORES DE  BOLSA S.A.</v>
      </c>
      <c r="C141" s="87">
        <f t="shared" ref="C141:M141" si="33">(C79/C98)*100</f>
        <v>2.2303383622123709</v>
      </c>
      <c r="D141" s="87">
        <f t="shared" si="33"/>
        <v>2.3495301031932048</v>
      </c>
      <c r="E141" s="87">
        <f t="shared" si="33"/>
        <v>50</v>
      </c>
      <c r="F141" s="87" t="s">
        <v>19</v>
      </c>
      <c r="G141" s="87">
        <f t="shared" si="33"/>
        <v>0</v>
      </c>
      <c r="H141" s="87">
        <f t="shared" si="33"/>
        <v>0</v>
      </c>
      <c r="I141" s="87">
        <f t="shared" si="33"/>
        <v>0</v>
      </c>
      <c r="J141" s="87">
        <f t="shared" si="33"/>
        <v>1.5641539228819132</v>
      </c>
      <c r="K141" s="87">
        <f t="shared" si="33"/>
        <v>0</v>
      </c>
      <c r="L141" s="87">
        <f t="shared" si="33"/>
        <v>0</v>
      </c>
      <c r="M141" s="88">
        <f t="shared" si="33"/>
        <v>0.12695588378816217</v>
      </c>
    </row>
    <row r="142" spans="1:13" x14ac:dyDescent="0.25">
      <c r="A142" s="58">
        <v>24</v>
      </c>
      <c r="B142" s="77" t="str">
        <f t="shared" si="14"/>
        <v>MUNITA Y CRUZAT S.A. CORREDORES DE BOLSA</v>
      </c>
      <c r="C142" s="87">
        <f t="shared" ref="C142:M142" si="34">(C80/C98)*100</f>
        <v>0.34535709517668756</v>
      </c>
      <c r="D142" s="87">
        <f t="shared" si="34"/>
        <v>0</v>
      </c>
      <c r="E142" s="87">
        <f t="shared" si="34"/>
        <v>0</v>
      </c>
      <c r="F142" s="87" t="s">
        <v>19</v>
      </c>
      <c r="G142" s="87">
        <f t="shared" si="34"/>
        <v>0</v>
      </c>
      <c r="H142" s="87">
        <f t="shared" si="34"/>
        <v>0</v>
      </c>
      <c r="I142" s="87">
        <f t="shared" si="34"/>
        <v>0</v>
      </c>
      <c r="J142" s="87">
        <f t="shared" si="34"/>
        <v>0</v>
      </c>
      <c r="K142" s="87">
        <f t="shared" si="34"/>
        <v>0</v>
      </c>
      <c r="L142" s="87">
        <f t="shared" si="34"/>
        <v>5.4337534747799981E-2</v>
      </c>
      <c r="M142" s="88">
        <f t="shared" si="34"/>
        <v>4.6157347730399673E-2</v>
      </c>
    </row>
    <row r="143" spans="1:13" x14ac:dyDescent="0.25">
      <c r="A143" s="58">
        <v>25</v>
      </c>
      <c r="B143" s="77" t="str">
        <f t="shared" si="14"/>
        <v>RAIMUNDO SERRANO MC AULIFFE C. DE B. S.A.</v>
      </c>
      <c r="C143" s="87">
        <f t="shared" ref="C143:M143" si="35">(C81/C98)*100</f>
        <v>0.32899431199977502</v>
      </c>
      <c r="D143" s="87">
        <f t="shared" si="35"/>
        <v>0.13728626877481862</v>
      </c>
      <c r="E143" s="87">
        <f t="shared" si="35"/>
        <v>0</v>
      </c>
      <c r="F143" s="87" t="s">
        <v>19</v>
      </c>
      <c r="G143" s="87">
        <f t="shared" si="35"/>
        <v>0</v>
      </c>
      <c r="H143" s="87">
        <f t="shared" si="35"/>
        <v>0</v>
      </c>
      <c r="I143" s="87">
        <f t="shared" si="35"/>
        <v>0</v>
      </c>
      <c r="J143" s="87">
        <f t="shared" si="35"/>
        <v>0</v>
      </c>
      <c r="K143" s="87">
        <f t="shared" si="35"/>
        <v>0.51513758323216086</v>
      </c>
      <c r="L143" s="87">
        <f t="shared" si="35"/>
        <v>0</v>
      </c>
      <c r="M143" s="88">
        <f t="shared" si="35"/>
        <v>1.8845910417852177E-2</v>
      </c>
    </row>
    <row r="144" spans="1:13" x14ac:dyDescent="0.25">
      <c r="A144" s="58">
        <v>26</v>
      </c>
      <c r="B144" s="77" t="str">
        <f t="shared" si="14"/>
        <v>ETCHEGARAY S.A. CORREDORES DE BOLSA</v>
      </c>
      <c r="C144" s="87">
        <f t="shared" ref="C144:M144" si="36">(C82/C98)*100</f>
        <v>5.3254873264073084E-2</v>
      </c>
      <c r="D144" s="87">
        <f t="shared" si="36"/>
        <v>0.41185880632445593</v>
      </c>
      <c r="E144" s="87">
        <f t="shared" si="36"/>
        <v>0</v>
      </c>
      <c r="F144" s="87" t="s">
        <v>19</v>
      </c>
      <c r="G144" s="87">
        <f t="shared" si="36"/>
        <v>0</v>
      </c>
      <c r="H144" s="87">
        <f t="shared" si="36"/>
        <v>0</v>
      </c>
      <c r="I144" s="87">
        <f t="shared" si="36"/>
        <v>0</v>
      </c>
      <c r="J144" s="87">
        <f t="shared" si="36"/>
        <v>0</v>
      </c>
      <c r="K144" s="87">
        <f t="shared" si="36"/>
        <v>0</v>
      </c>
      <c r="L144" s="87">
        <f t="shared" si="36"/>
        <v>0</v>
      </c>
      <c r="M144" s="88">
        <f t="shared" si="36"/>
        <v>3.0248713009877939E-3</v>
      </c>
    </row>
    <row r="145" spans="1:13" x14ac:dyDescent="0.25">
      <c r="A145" s="58">
        <v>27</v>
      </c>
      <c r="B145" s="77" t="str">
        <f t="shared" si="14"/>
        <v>COVARRUBIAS Y CIA. C. DE BOLSA LTDA.</v>
      </c>
      <c r="C145" s="87">
        <f t="shared" ref="C145:M145" si="37">(C83/C98)*100</f>
        <v>0.2651119380581124</v>
      </c>
      <c r="D145" s="87">
        <f t="shared" si="37"/>
        <v>34.438739642027436</v>
      </c>
      <c r="E145" s="87">
        <f t="shared" si="37"/>
        <v>0</v>
      </c>
      <c r="F145" s="87" t="s">
        <v>19</v>
      </c>
      <c r="G145" s="87">
        <f t="shared" si="37"/>
        <v>5.10246607244291E-2</v>
      </c>
      <c r="H145" s="87">
        <f t="shared" si="37"/>
        <v>0.1121874775911591</v>
      </c>
      <c r="I145" s="87">
        <f t="shared" si="37"/>
        <v>0</v>
      </c>
      <c r="J145" s="87">
        <f t="shared" si="37"/>
        <v>0</v>
      </c>
      <c r="K145" s="87">
        <f t="shared" si="37"/>
        <v>0</v>
      </c>
      <c r="L145" s="87">
        <f t="shared" si="37"/>
        <v>0.15980137511172343</v>
      </c>
      <c r="M145" s="88">
        <f t="shared" si="37"/>
        <v>0.10808207679258051</v>
      </c>
    </row>
    <row r="146" spans="1:13" x14ac:dyDescent="0.25">
      <c r="A146" s="58">
        <v>28</v>
      </c>
      <c r="B146" s="77" t="str">
        <f t="shared" si="14"/>
        <v>VALENZUELA LAFOURCADE S.A. C. DE BOLSA</v>
      </c>
      <c r="C146" s="87">
        <f t="shared" ref="C146:M146" si="38">(C84/C98)*100</f>
        <v>0.14195077816045049</v>
      </c>
      <c r="D146" s="87">
        <f t="shared" si="38"/>
        <v>0.1418931905457857</v>
      </c>
      <c r="E146" s="87">
        <f t="shared" si="38"/>
        <v>0</v>
      </c>
      <c r="F146" s="87" t="s">
        <v>19</v>
      </c>
      <c r="G146" s="87">
        <f t="shared" si="38"/>
        <v>0</v>
      </c>
      <c r="H146" s="87">
        <f t="shared" si="38"/>
        <v>0</v>
      </c>
      <c r="I146" s="87">
        <f t="shared" si="38"/>
        <v>0</v>
      </c>
      <c r="J146" s="87">
        <f t="shared" si="38"/>
        <v>0</v>
      </c>
      <c r="K146" s="87">
        <f t="shared" si="38"/>
        <v>0</v>
      </c>
      <c r="L146" s="87">
        <f t="shared" si="38"/>
        <v>0</v>
      </c>
      <c r="M146" s="88">
        <f t="shared" si="38"/>
        <v>8.0567305915488548E-3</v>
      </c>
    </row>
    <row r="147" spans="1:13" x14ac:dyDescent="0.25">
      <c r="A147" s="58">
        <v>29</v>
      </c>
      <c r="B147" s="77" t="str">
        <f t="shared" si="14"/>
        <v>JAIME LARRAIN Y CIA. C. DE BOLSA LTDA.</v>
      </c>
      <c r="C147" s="87">
        <f t="shared" ref="C147:M147" si="39">(C85/C98)*100</f>
        <v>0.18117616769009798</v>
      </c>
      <c r="D147" s="87">
        <f t="shared" si="39"/>
        <v>0</v>
      </c>
      <c r="E147" s="87">
        <f t="shared" si="39"/>
        <v>0</v>
      </c>
      <c r="F147" s="87" t="s">
        <v>19</v>
      </c>
      <c r="G147" s="87">
        <f t="shared" si="39"/>
        <v>0</v>
      </c>
      <c r="H147" s="87">
        <f t="shared" si="39"/>
        <v>0</v>
      </c>
      <c r="I147" s="87">
        <f t="shared" si="39"/>
        <v>0</v>
      </c>
      <c r="J147" s="87">
        <f t="shared" si="39"/>
        <v>0</v>
      </c>
      <c r="K147" s="87">
        <f t="shared" si="39"/>
        <v>0</v>
      </c>
      <c r="L147" s="87">
        <f t="shared" si="39"/>
        <v>6.6727783950909503E-4</v>
      </c>
      <c r="M147" s="88">
        <f t="shared" si="39"/>
        <v>1.0608045409620544E-2</v>
      </c>
    </row>
    <row r="148" spans="1:13" x14ac:dyDescent="0.25">
      <c r="A148" s="58">
        <v>30</v>
      </c>
      <c r="B148" s="77" t="str">
        <f t="shared" si="14"/>
        <v>LIRA S.A. CORREDORES DE BOLSA</v>
      </c>
      <c r="C148" s="87">
        <f t="shared" ref="C148:M148" si="40">(C86/C98)*100</f>
        <v>0.16165857908683359</v>
      </c>
      <c r="D148" s="87">
        <f t="shared" si="40"/>
        <v>0</v>
      </c>
      <c r="E148" s="87">
        <f t="shared" si="40"/>
        <v>0</v>
      </c>
      <c r="F148" s="87" t="s">
        <v>19</v>
      </c>
      <c r="G148" s="87">
        <f t="shared" si="40"/>
        <v>9.2520276735003851E-4</v>
      </c>
      <c r="H148" s="87">
        <f t="shared" si="40"/>
        <v>0</v>
      </c>
      <c r="I148" s="87">
        <f t="shared" si="40"/>
        <v>0</v>
      </c>
      <c r="J148" s="87">
        <f t="shared" si="40"/>
        <v>0</v>
      </c>
      <c r="K148" s="87">
        <f t="shared" si="40"/>
        <v>0</v>
      </c>
      <c r="L148" s="87">
        <f t="shared" si="40"/>
        <v>6.5669875247674047E-4</v>
      </c>
      <c r="M148" s="88">
        <f t="shared" si="40"/>
        <v>9.6538156540966272E-3</v>
      </c>
    </row>
    <row r="149" spans="1:13" x14ac:dyDescent="0.25">
      <c r="A149" s="58">
        <v>31</v>
      </c>
      <c r="B149" s="77" t="str">
        <f t="shared" si="14"/>
        <v>SERGIO CONTRERAS Y CIA. C. DE BOLSA</v>
      </c>
      <c r="C149" s="87">
        <f t="shared" ref="C149:M149" si="41">(C87/C98)*100</f>
        <v>5.8336038418577346E-2</v>
      </c>
      <c r="D149" s="87">
        <f t="shared" si="41"/>
        <v>0</v>
      </c>
      <c r="E149" s="87">
        <f t="shared" si="41"/>
        <v>0</v>
      </c>
      <c r="F149" s="87" t="s">
        <v>19</v>
      </c>
      <c r="G149" s="87">
        <f t="shared" si="41"/>
        <v>4.2138649025657546E-2</v>
      </c>
      <c r="H149" s="87">
        <f t="shared" si="41"/>
        <v>2.7853807398376063E-2</v>
      </c>
      <c r="I149" s="87">
        <f t="shared" si="41"/>
        <v>0</v>
      </c>
      <c r="J149" s="87">
        <f t="shared" si="41"/>
        <v>0</v>
      </c>
      <c r="K149" s="87">
        <f t="shared" si="41"/>
        <v>0</v>
      </c>
      <c r="L149" s="87">
        <f t="shared" si="41"/>
        <v>8.3013077180672495E-2</v>
      </c>
      <c r="M149" s="88">
        <f t="shared" si="41"/>
        <v>5.2588521586256994E-2</v>
      </c>
    </row>
    <row r="150" spans="1:13" x14ac:dyDescent="0.25">
      <c r="A150" s="58">
        <v>32</v>
      </c>
      <c r="B150" s="77" t="str">
        <f t="shared" si="14"/>
        <v>YRARRAZAVAL Y CIA. C. DE BOLSA LTDA.</v>
      </c>
      <c r="C150" s="87">
        <f t="shared" ref="C150:M150" si="42">(C88/C98)*100</f>
        <v>0.13748209656907429</v>
      </c>
      <c r="D150" s="87">
        <f t="shared" si="42"/>
        <v>0</v>
      </c>
      <c r="E150" s="87">
        <f t="shared" si="42"/>
        <v>0</v>
      </c>
      <c r="F150" s="87" t="s">
        <v>19</v>
      </c>
      <c r="G150" s="87">
        <f t="shared" si="42"/>
        <v>0</v>
      </c>
      <c r="H150" s="87">
        <f t="shared" si="42"/>
        <v>0</v>
      </c>
      <c r="I150" s="87">
        <f t="shared" si="42"/>
        <v>0</v>
      </c>
      <c r="J150" s="87">
        <f t="shared" si="42"/>
        <v>0</v>
      </c>
      <c r="K150" s="87">
        <f t="shared" si="42"/>
        <v>0</v>
      </c>
      <c r="L150" s="87">
        <f t="shared" si="42"/>
        <v>0</v>
      </c>
      <c r="M150" s="88">
        <f t="shared" si="42"/>
        <v>7.8022296186949728E-3</v>
      </c>
    </row>
    <row r="151" spans="1:13" x14ac:dyDescent="0.25">
      <c r="A151" s="58">
        <v>33</v>
      </c>
      <c r="B151" s="77" t="s">
        <v>51</v>
      </c>
      <c r="C151" s="87">
        <f t="shared" ref="C151:M151" si="43">(C89/C98)*100</f>
        <v>5.0332578335056217</v>
      </c>
      <c r="D151" s="87">
        <f t="shared" si="43"/>
        <v>0</v>
      </c>
      <c r="E151" s="87">
        <f t="shared" si="43"/>
        <v>0</v>
      </c>
      <c r="F151" s="87" t="s">
        <v>19</v>
      </c>
      <c r="G151" s="87">
        <f t="shared" si="43"/>
        <v>0.63406755036398565</v>
      </c>
      <c r="H151" s="87">
        <f t="shared" si="43"/>
        <v>0.9495629451114328</v>
      </c>
      <c r="I151" s="87">
        <f t="shared" si="43"/>
        <v>2.3061033521563079E-3</v>
      </c>
      <c r="J151" s="87">
        <f t="shared" si="43"/>
        <v>0</v>
      </c>
      <c r="K151" s="87">
        <f t="shared" si="43"/>
        <v>32.831582335862414</v>
      </c>
      <c r="L151" s="87">
        <f t="shared" si="43"/>
        <v>3.5018491712064956</v>
      </c>
      <c r="M151" s="88">
        <f t="shared" si="43"/>
        <v>2.1680415782954139</v>
      </c>
    </row>
    <row r="152" spans="1:13" x14ac:dyDescent="0.25">
      <c r="A152" s="58">
        <v>34</v>
      </c>
      <c r="B152" s="77" t="s">
        <v>70</v>
      </c>
      <c r="C152" s="87">
        <f t="shared" ref="C152:M152" si="44">(C90/C98)*100</f>
        <v>1.8566747003255661E-2</v>
      </c>
      <c r="D152" s="87">
        <f t="shared" si="44"/>
        <v>0</v>
      </c>
      <c r="E152" s="87">
        <f t="shared" si="44"/>
        <v>0</v>
      </c>
      <c r="F152" s="87" t="s">
        <v>19</v>
      </c>
      <c r="G152" s="87">
        <f t="shared" si="44"/>
        <v>2.8542816468394863</v>
      </c>
      <c r="H152" s="87">
        <f t="shared" si="44"/>
        <v>1.9032269951344719E-2</v>
      </c>
      <c r="I152" s="87">
        <f t="shared" si="44"/>
        <v>5.0244522797235103</v>
      </c>
      <c r="J152" s="87">
        <f t="shared" si="44"/>
        <v>0</v>
      </c>
      <c r="K152" s="87">
        <f t="shared" si="44"/>
        <v>0</v>
      </c>
      <c r="L152" s="87">
        <f t="shared" si="44"/>
        <v>27.031696721164177</v>
      </c>
      <c r="M152" s="88">
        <f t="shared" si="44"/>
        <v>14.856606744105827</v>
      </c>
    </row>
    <row r="153" spans="1:13" x14ac:dyDescent="0.25">
      <c r="A153" s="58">
        <v>35</v>
      </c>
      <c r="B153" s="77" t="str">
        <f t="shared" ref="B153:B159" si="45">B41</f>
        <v>INTERVALORES CORREDORES DE BOLSA S.A.</v>
      </c>
      <c r="C153" s="87">
        <f t="shared" ref="C153:M153" si="46">(C91/C98)*100</f>
        <v>0</v>
      </c>
      <c r="D153" s="87">
        <f t="shared" si="46"/>
        <v>0</v>
      </c>
      <c r="E153" s="87">
        <f t="shared" si="46"/>
        <v>0</v>
      </c>
      <c r="F153" s="87" t="s">
        <v>19</v>
      </c>
      <c r="G153" s="87">
        <f t="shared" si="46"/>
        <v>0</v>
      </c>
      <c r="H153" s="87">
        <f t="shared" si="46"/>
        <v>0</v>
      </c>
      <c r="I153" s="87">
        <f t="shared" si="46"/>
        <v>0</v>
      </c>
      <c r="J153" s="87">
        <f t="shared" si="46"/>
        <v>0</v>
      </c>
      <c r="K153" s="87">
        <f t="shared" si="46"/>
        <v>0</v>
      </c>
      <c r="L153" s="87">
        <f t="shared" si="46"/>
        <v>0</v>
      </c>
      <c r="M153" s="88">
        <f t="shared" si="46"/>
        <v>0</v>
      </c>
    </row>
    <row r="154" spans="1:13" x14ac:dyDescent="0.25">
      <c r="A154" s="58">
        <v>36</v>
      </c>
      <c r="B154" s="77" t="str">
        <f t="shared" si="45"/>
        <v>CARLOS MARIN ORREGO S.A. C. DE BOLSA</v>
      </c>
      <c r="C154" s="87">
        <f t="shared" ref="C154:M154" si="47">(C92/C98)*100</f>
        <v>0</v>
      </c>
      <c r="D154" s="87">
        <f t="shared" si="47"/>
        <v>0</v>
      </c>
      <c r="E154" s="87">
        <f t="shared" si="47"/>
        <v>0</v>
      </c>
      <c r="F154" s="87" t="s">
        <v>19</v>
      </c>
      <c r="G154" s="87">
        <f t="shared" si="47"/>
        <v>0</v>
      </c>
      <c r="H154" s="87">
        <f t="shared" si="47"/>
        <v>0</v>
      </c>
      <c r="I154" s="87">
        <f t="shared" si="47"/>
        <v>0</v>
      </c>
      <c r="J154" s="87">
        <f t="shared" si="47"/>
        <v>0</v>
      </c>
      <c r="K154" s="87">
        <f t="shared" si="47"/>
        <v>0</v>
      </c>
      <c r="L154" s="87">
        <f t="shared" si="47"/>
        <v>0</v>
      </c>
      <c r="M154" s="88">
        <f t="shared" si="47"/>
        <v>0</v>
      </c>
    </row>
    <row r="155" spans="1:13" x14ac:dyDescent="0.25">
      <c r="A155" s="58">
        <v>37</v>
      </c>
      <c r="B155" s="77" t="str">
        <f t="shared" si="45"/>
        <v>CHILEMARKET S.A. CORREDORES DE BOLSA</v>
      </c>
      <c r="C155" s="87">
        <f t="shared" ref="C155:M155" si="48">(C93/C98)*100</f>
        <v>0</v>
      </c>
      <c r="D155" s="87">
        <f t="shared" si="48"/>
        <v>0</v>
      </c>
      <c r="E155" s="87">
        <f t="shared" si="48"/>
        <v>0</v>
      </c>
      <c r="F155" s="87" t="s">
        <v>19</v>
      </c>
      <c r="G155" s="87">
        <f t="shared" si="48"/>
        <v>0</v>
      </c>
      <c r="H155" s="87">
        <f t="shared" si="48"/>
        <v>0</v>
      </c>
      <c r="I155" s="87">
        <f t="shared" si="48"/>
        <v>0</v>
      </c>
      <c r="J155" s="87">
        <f t="shared" si="48"/>
        <v>0</v>
      </c>
      <c r="K155" s="87">
        <f t="shared" si="48"/>
        <v>0</v>
      </c>
      <c r="L155" s="87">
        <f t="shared" si="48"/>
        <v>0</v>
      </c>
      <c r="M155" s="88">
        <f t="shared" si="48"/>
        <v>0</v>
      </c>
    </row>
    <row r="156" spans="1:13" x14ac:dyDescent="0.25">
      <c r="A156" s="58">
        <v>38</v>
      </c>
      <c r="B156" s="77" t="str">
        <f t="shared" si="45"/>
        <v>CB CORREDORES DE BOLSA S.A.</v>
      </c>
      <c r="C156" s="87">
        <f t="shared" ref="C156:M156" si="49">(C94/C98)*100</f>
        <v>0</v>
      </c>
      <c r="D156" s="87">
        <f t="shared" si="49"/>
        <v>0</v>
      </c>
      <c r="E156" s="87">
        <f t="shared" si="49"/>
        <v>0</v>
      </c>
      <c r="F156" s="87" t="s">
        <v>19</v>
      </c>
      <c r="G156" s="87">
        <f t="shared" si="49"/>
        <v>0</v>
      </c>
      <c r="H156" s="87">
        <f t="shared" si="49"/>
        <v>0</v>
      </c>
      <c r="I156" s="87">
        <f t="shared" si="49"/>
        <v>0</v>
      </c>
      <c r="J156" s="87">
        <f t="shared" si="49"/>
        <v>0</v>
      </c>
      <c r="K156" s="87">
        <f t="shared" si="49"/>
        <v>0</v>
      </c>
      <c r="L156" s="87">
        <f t="shared" si="49"/>
        <v>0</v>
      </c>
      <c r="M156" s="88">
        <f t="shared" si="49"/>
        <v>0</v>
      </c>
    </row>
    <row r="157" spans="1:13" x14ac:dyDescent="0.25">
      <c r="A157" s="58">
        <v>39</v>
      </c>
      <c r="B157" s="77" t="str">
        <f t="shared" si="45"/>
        <v>LEMON FINANCIAL CORREDORES DE BOLSA</v>
      </c>
      <c r="C157" s="87">
        <f t="shared" ref="C157:M157" si="50">(C95/C98)*100</f>
        <v>3.26233133821848</v>
      </c>
      <c r="D157" s="87">
        <f t="shared" si="50"/>
        <v>1.4097180619159229</v>
      </c>
      <c r="E157" s="87">
        <f t="shared" si="50"/>
        <v>0</v>
      </c>
      <c r="F157" s="87" t="s">
        <v>19</v>
      </c>
      <c r="G157" s="87">
        <f t="shared" si="50"/>
        <v>6.5645785045523306E-2</v>
      </c>
      <c r="H157" s="87">
        <f t="shared" si="50"/>
        <v>0</v>
      </c>
      <c r="I157" s="87">
        <f t="shared" si="50"/>
        <v>0</v>
      </c>
      <c r="J157" s="87">
        <f t="shared" si="50"/>
        <v>0</v>
      </c>
      <c r="K157" s="87">
        <f t="shared" si="50"/>
        <v>4.7755107327737427</v>
      </c>
      <c r="L157" s="87">
        <f t="shared" si="50"/>
        <v>7.6908562785989648E-2</v>
      </c>
      <c r="M157" s="88">
        <f t="shared" si="50"/>
        <v>0.23560679016248059</v>
      </c>
    </row>
    <row r="158" spans="1:13" x14ac:dyDescent="0.25">
      <c r="A158" s="58">
        <v>40</v>
      </c>
      <c r="B158" s="77" t="str">
        <f t="shared" si="45"/>
        <v>MBI CORREDORES DE BOLSA S.A.</v>
      </c>
      <c r="C158" s="87">
        <f t="shared" ref="C158:M159" si="51">(C96/C98)*100</f>
        <v>0</v>
      </c>
      <c r="D158" s="87">
        <f t="shared" si="51"/>
        <v>0</v>
      </c>
      <c r="E158" s="87">
        <f t="shared" si="51"/>
        <v>0</v>
      </c>
      <c r="F158" s="87" t="s">
        <v>19</v>
      </c>
      <c r="G158" s="87">
        <f t="shared" si="51"/>
        <v>0</v>
      </c>
      <c r="H158" s="87">
        <f t="shared" si="51"/>
        <v>0</v>
      </c>
      <c r="I158" s="87">
        <f t="shared" si="51"/>
        <v>0</v>
      </c>
      <c r="J158" s="87">
        <f t="shared" si="51"/>
        <v>0</v>
      </c>
      <c r="K158" s="87">
        <f t="shared" si="51"/>
        <v>0</v>
      </c>
      <c r="L158" s="87">
        <f t="shared" si="51"/>
        <v>0</v>
      </c>
      <c r="M158" s="88">
        <f t="shared" si="51"/>
        <v>0</v>
      </c>
    </row>
    <row r="159" spans="1:13" ht="15.75" thickBot="1" x14ac:dyDescent="0.3">
      <c r="A159" s="58">
        <v>41</v>
      </c>
      <c r="B159" s="77" t="str">
        <f t="shared" si="45"/>
        <v xml:space="preserve">DRESDNER  LATEINAMERIKA S.A. C. DE BOLSA </v>
      </c>
      <c r="C159" s="87">
        <f t="shared" si="51"/>
        <v>0</v>
      </c>
      <c r="D159" s="87">
        <f t="shared" si="51"/>
        <v>0</v>
      </c>
      <c r="E159" s="87">
        <f t="shared" si="51"/>
        <v>0</v>
      </c>
      <c r="F159" s="87" t="s">
        <v>19</v>
      </c>
      <c r="G159" s="87">
        <f t="shared" si="51"/>
        <v>0</v>
      </c>
      <c r="H159" s="87">
        <f t="shared" si="51"/>
        <v>0</v>
      </c>
      <c r="I159" s="87">
        <f t="shared" si="51"/>
        <v>0</v>
      </c>
      <c r="J159" s="87">
        <f t="shared" si="51"/>
        <v>0</v>
      </c>
      <c r="K159" s="87">
        <f t="shared" si="51"/>
        <v>0</v>
      </c>
      <c r="L159" s="87">
        <f t="shared" si="51"/>
        <v>0</v>
      </c>
      <c r="M159" s="89">
        <f t="shared" si="51"/>
        <v>0</v>
      </c>
    </row>
    <row r="160" spans="1:13" ht="17.25" thickTop="1" thickBot="1" x14ac:dyDescent="0.3">
      <c r="A160" s="66"/>
      <c r="B160" s="80" t="s">
        <v>4</v>
      </c>
      <c r="C160" s="90">
        <f t="shared" ref="C160:M160" si="52">SUM(C119:C159)</f>
        <v>99.999999999999972</v>
      </c>
      <c r="D160" s="90">
        <f t="shared" si="52"/>
        <v>99.999999999999986</v>
      </c>
      <c r="E160" s="90">
        <f t="shared" si="52"/>
        <v>100</v>
      </c>
      <c r="F160" s="90">
        <f t="shared" si="52"/>
        <v>0</v>
      </c>
      <c r="G160" s="90">
        <f t="shared" si="52"/>
        <v>100.00000000000001</v>
      </c>
      <c r="H160" s="90">
        <f t="shared" si="52"/>
        <v>100.00000000000001</v>
      </c>
      <c r="I160" s="90">
        <f t="shared" si="52"/>
        <v>100</v>
      </c>
      <c r="J160" s="90">
        <f t="shared" si="52"/>
        <v>100</v>
      </c>
      <c r="K160" s="90">
        <f t="shared" si="52"/>
        <v>99.999999999999986</v>
      </c>
      <c r="L160" s="90">
        <f t="shared" si="52"/>
        <v>100</v>
      </c>
      <c r="M160" s="91">
        <f t="shared" si="52"/>
        <v>100.00000000000001</v>
      </c>
    </row>
    <row r="161" spans="1:13" ht="17.25" thickTop="1" thickBot="1" x14ac:dyDescent="0.3">
      <c r="A161" s="66"/>
      <c r="B161" s="80" t="s">
        <v>72</v>
      </c>
      <c r="C161" s="92">
        <f>C98</f>
        <v>971749.34288900008</v>
      </c>
      <c r="D161" s="92">
        <f t="shared" ref="D161:M161" si="53">D98</f>
        <v>108.53234</v>
      </c>
      <c r="E161" s="92">
        <f t="shared" si="53"/>
        <v>125.254</v>
      </c>
      <c r="F161" s="92">
        <f t="shared" si="53"/>
        <v>0</v>
      </c>
      <c r="G161" s="92">
        <f t="shared" si="53"/>
        <v>2934920.5339899994</v>
      </c>
      <c r="H161" s="92">
        <f t="shared" si="53"/>
        <v>910918.51598999987</v>
      </c>
      <c r="I161" s="92">
        <f t="shared" si="53"/>
        <v>3930360.0558599997</v>
      </c>
      <c r="J161" s="92">
        <f t="shared" si="53"/>
        <v>17.36402</v>
      </c>
      <c r="K161" s="92">
        <f t="shared" si="53"/>
        <v>5794.5071320000006</v>
      </c>
      <c r="L161" s="92">
        <f t="shared" si="53"/>
        <v>8369077.5706090005</v>
      </c>
      <c r="M161" s="93">
        <f t="shared" si="53"/>
        <v>17123071.676829997</v>
      </c>
    </row>
    <row r="162" spans="1:13" ht="15.75" thickTop="1" x14ac:dyDescent="0.25"/>
    <row r="163" spans="1:13" x14ac:dyDescent="0.25">
      <c r="A163" s="83" t="s">
        <v>86</v>
      </c>
      <c r="B163" s="83" t="s">
        <v>89</v>
      </c>
    </row>
    <row r="164" spans="1:13" x14ac:dyDescent="0.25">
      <c r="A164" s="83" t="s">
        <v>88</v>
      </c>
      <c r="B164" s="83" t="s">
        <v>96</v>
      </c>
    </row>
    <row r="165" spans="1:13" x14ac:dyDescent="0.25">
      <c r="A165" s="83"/>
      <c r="B165" s="83"/>
    </row>
    <row r="166" spans="1:13" x14ac:dyDescent="0.25">
      <c r="A166" s="83"/>
      <c r="B166" s="83" t="s">
        <v>64</v>
      </c>
    </row>
    <row r="344" spans="1:13" ht="15" customHeight="1" x14ac:dyDescent="0.25"/>
    <row r="345" spans="1:13" ht="15.75" x14ac:dyDescent="0.25">
      <c r="A345" s="72"/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52"/>
      <c r="M345" s="73"/>
    </row>
    <row r="346" spans="1:13" ht="15.75" x14ac:dyDescent="0.25">
      <c r="A346" s="74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6"/>
    </row>
    <row r="347" spans="1:13" ht="15.75" x14ac:dyDescent="0.25">
      <c r="A347" s="7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95"/>
    </row>
    <row r="348" spans="1:13" x14ac:dyDescent="0.25">
      <c r="A348" s="58"/>
      <c r="B348" s="51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</row>
    <row r="349" spans="1:13" x14ac:dyDescent="0.25">
      <c r="A349" s="58"/>
      <c r="B349" s="51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</row>
    <row r="350" spans="1:13" x14ac:dyDescent="0.25">
      <c r="A350" s="58"/>
      <c r="B350" s="51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</row>
    <row r="351" spans="1:13" x14ac:dyDescent="0.25">
      <c r="A351" s="58"/>
      <c r="B351" s="51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</row>
    <row r="352" spans="1:13" x14ac:dyDescent="0.25">
      <c r="A352" s="58"/>
      <c r="B352" s="51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</row>
    <row r="353" spans="1:13" x14ac:dyDescent="0.25">
      <c r="A353" s="58"/>
      <c r="B353" s="51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</row>
    <row r="354" spans="1:13" x14ac:dyDescent="0.25">
      <c r="A354" s="58"/>
      <c r="B354" s="51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</row>
    <row r="355" spans="1:13" x14ac:dyDescent="0.25">
      <c r="A355" s="58"/>
      <c r="B355" s="51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</row>
    <row r="356" spans="1:13" x14ac:dyDescent="0.25">
      <c r="A356" s="58"/>
      <c r="B356" s="51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</row>
    <row r="357" spans="1:13" x14ac:dyDescent="0.25">
      <c r="A357" s="58"/>
      <c r="B357" s="51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</row>
    <row r="358" spans="1:13" x14ac:dyDescent="0.25">
      <c r="A358" s="58"/>
      <c r="B358" s="51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</row>
    <row r="359" spans="1:13" x14ac:dyDescent="0.25">
      <c r="A359" s="58"/>
      <c r="B359" s="51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</row>
    <row r="360" spans="1:13" x14ac:dyDescent="0.25">
      <c r="A360" s="58"/>
      <c r="B360" s="51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</row>
    <row r="361" spans="1:13" x14ac:dyDescent="0.25">
      <c r="A361" s="58"/>
      <c r="B361" s="51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</row>
    <row r="362" spans="1:13" x14ac:dyDescent="0.25">
      <c r="A362" s="58"/>
      <c r="B362" s="51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</row>
    <row r="363" spans="1:13" x14ac:dyDescent="0.25">
      <c r="A363" s="58"/>
      <c r="B363" s="51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</row>
    <row r="364" spans="1:13" x14ac:dyDescent="0.25">
      <c r="A364" s="58"/>
      <c r="B364" s="51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</row>
    <row r="365" spans="1:13" x14ac:dyDescent="0.25">
      <c r="A365" s="58"/>
      <c r="B365" s="51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</row>
    <row r="366" spans="1:13" x14ac:dyDescent="0.25">
      <c r="A366" s="58"/>
      <c r="B366" s="51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</row>
    <row r="367" spans="1:13" x14ac:dyDescent="0.25">
      <c r="A367" s="58"/>
      <c r="B367" s="51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</row>
    <row r="368" spans="1:13" x14ac:dyDescent="0.25">
      <c r="A368" s="58"/>
      <c r="B368" s="51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</row>
    <row r="369" spans="1:13" x14ac:dyDescent="0.25">
      <c r="A369" s="58"/>
      <c r="B369" s="51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</row>
    <row r="370" spans="1:13" x14ac:dyDescent="0.25">
      <c r="A370" s="58"/>
      <c r="B370" s="51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</row>
    <row r="371" spans="1:13" x14ac:dyDescent="0.25">
      <c r="A371" s="58"/>
      <c r="B371" s="51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</row>
    <row r="372" spans="1:13" x14ac:dyDescent="0.25">
      <c r="A372" s="58"/>
      <c r="B372" s="51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3" x14ac:dyDescent="0.25">
      <c r="A373" s="58"/>
      <c r="B373" s="51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</row>
    <row r="374" spans="1:13" x14ac:dyDescent="0.25">
      <c r="A374" s="58"/>
      <c r="B374" s="51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</row>
    <row r="375" spans="1:13" x14ac:dyDescent="0.25">
      <c r="A375" s="58"/>
      <c r="B375" s="51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</row>
    <row r="376" spans="1:13" x14ac:dyDescent="0.25">
      <c r="A376" s="58"/>
      <c r="B376" s="51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</row>
    <row r="377" spans="1:13" x14ac:dyDescent="0.25">
      <c r="A377" s="58"/>
      <c r="B377" s="51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</row>
    <row r="378" spans="1:13" x14ac:dyDescent="0.25">
      <c r="A378" s="58"/>
      <c r="B378" s="51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</row>
    <row r="379" spans="1:13" x14ac:dyDescent="0.25">
      <c r="A379" s="58"/>
      <c r="B379" s="51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</row>
    <row r="380" spans="1:13" x14ac:dyDescent="0.25">
      <c r="A380" s="58"/>
      <c r="B380" s="51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</row>
    <row r="381" spans="1:13" x14ac:dyDescent="0.25">
      <c r="A381" s="58"/>
      <c r="B381" s="51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</row>
    <row r="382" spans="1:13" x14ac:dyDescent="0.25">
      <c r="A382" s="58"/>
      <c r="B382" s="51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</row>
    <row r="383" spans="1:13" x14ac:dyDescent="0.25">
      <c r="A383" s="58"/>
      <c r="B383" s="51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</row>
    <row r="384" spans="1:13" ht="15.75" x14ac:dyDescent="0.25">
      <c r="A384" s="58"/>
      <c r="B384" s="94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</row>
    <row r="385" spans="1:13" ht="15.75" x14ac:dyDescent="0.25">
      <c r="A385" s="68"/>
      <c r="B385" s="69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8"/>
    </row>
  </sheetData>
  <mergeCells count="12">
    <mergeCell ref="C116:K116"/>
    <mergeCell ref="C1:K1"/>
    <mergeCell ref="C2:K2"/>
    <mergeCell ref="A3:M3"/>
    <mergeCell ref="C4:K4"/>
    <mergeCell ref="A52:M52"/>
    <mergeCell ref="A53:M53"/>
    <mergeCell ref="A54:M54"/>
    <mergeCell ref="B55:K55"/>
    <mergeCell ref="A112:M112"/>
    <mergeCell ref="A113:M113"/>
    <mergeCell ref="A114:M1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opLeftCell="A124" workbookViewId="0">
      <selection activeCell="B126" sqref="B126"/>
    </sheetView>
  </sheetViews>
  <sheetFormatPr baseColWidth="10" defaultRowHeight="15" x14ac:dyDescent="0.25"/>
  <cols>
    <col min="1" max="1" width="3.7109375" customWidth="1"/>
    <col min="2" max="2" width="46.85546875" customWidth="1"/>
    <col min="3" max="3" width="24" customWidth="1"/>
    <col min="4" max="4" width="16.42578125" customWidth="1"/>
    <col min="5" max="5" width="17.42578125" customWidth="1"/>
    <col min="6" max="6" width="16.5703125" customWidth="1"/>
    <col min="7" max="7" width="22.7109375" customWidth="1"/>
    <col min="8" max="8" width="18.85546875" customWidth="1"/>
    <col min="9" max="9" width="20.7109375" customWidth="1"/>
    <col min="10" max="10" width="16.85546875" customWidth="1"/>
    <col min="11" max="11" width="22.85546875" customWidth="1"/>
    <col min="12" max="12" width="22" customWidth="1"/>
    <col min="13" max="13" width="31.140625" customWidth="1"/>
    <col min="15" max="15" width="13.7109375" bestFit="1" customWidth="1"/>
    <col min="257" max="257" width="3.7109375" customWidth="1"/>
    <col min="258" max="258" width="46.85546875" customWidth="1"/>
    <col min="259" max="259" width="24" customWidth="1"/>
    <col min="260" max="260" width="16.42578125" customWidth="1"/>
    <col min="261" max="261" width="17.42578125" customWidth="1"/>
    <col min="262" max="262" width="16.5703125" customWidth="1"/>
    <col min="263" max="263" width="22.7109375" customWidth="1"/>
    <col min="264" max="264" width="18.85546875" customWidth="1"/>
    <col min="265" max="265" width="20.7109375" customWidth="1"/>
    <col min="266" max="266" width="16.85546875" customWidth="1"/>
    <col min="267" max="267" width="22.85546875" customWidth="1"/>
    <col min="268" max="268" width="22" customWidth="1"/>
    <col min="269" max="269" width="31.140625" customWidth="1"/>
    <col min="271" max="271" width="13.7109375" bestFit="1" customWidth="1"/>
    <col min="513" max="513" width="3.7109375" customWidth="1"/>
    <col min="514" max="514" width="46.85546875" customWidth="1"/>
    <col min="515" max="515" width="24" customWidth="1"/>
    <col min="516" max="516" width="16.42578125" customWidth="1"/>
    <col min="517" max="517" width="17.42578125" customWidth="1"/>
    <col min="518" max="518" width="16.5703125" customWidth="1"/>
    <col min="519" max="519" width="22.7109375" customWidth="1"/>
    <col min="520" max="520" width="18.85546875" customWidth="1"/>
    <col min="521" max="521" width="20.7109375" customWidth="1"/>
    <col min="522" max="522" width="16.85546875" customWidth="1"/>
    <col min="523" max="523" width="22.85546875" customWidth="1"/>
    <col min="524" max="524" width="22" customWidth="1"/>
    <col min="525" max="525" width="31.140625" customWidth="1"/>
    <col min="527" max="527" width="13.7109375" bestFit="1" customWidth="1"/>
    <col min="769" max="769" width="3.7109375" customWidth="1"/>
    <col min="770" max="770" width="46.85546875" customWidth="1"/>
    <col min="771" max="771" width="24" customWidth="1"/>
    <col min="772" max="772" width="16.42578125" customWidth="1"/>
    <col min="773" max="773" width="17.42578125" customWidth="1"/>
    <col min="774" max="774" width="16.5703125" customWidth="1"/>
    <col min="775" max="775" width="22.7109375" customWidth="1"/>
    <col min="776" max="776" width="18.85546875" customWidth="1"/>
    <col min="777" max="777" width="20.7109375" customWidth="1"/>
    <col min="778" max="778" width="16.85546875" customWidth="1"/>
    <col min="779" max="779" width="22.85546875" customWidth="1"/>
    <col min="780" max="780" width="22" customWidth="1"/>
    <col min="781" max="781" width="31.140625" customWidth="1"/>
    <col min="783" max="783" width="13.7109375" bestFit="1" customWidth="1"/>
    <col min="1025" max="1025" width="3.7109375" customWidth="1"/>
    <col min="1026" max="1026" width="46.85546875" customWidth="1"/>
    <col min="1027" max="1027" width="24" customWidth="1"/>
    <col min="1028" max="1028" width="16.42578125" customWidth="1"/>
    <col min="1029" max="1029" width="17.42578125" customWidth="1"/>
    <col min="1030" max="1030" width="16.5703125" customWidth="1"/>
    <col min="1031" max="1031" width="22.7109375" customWidth="1"/>
    <col min="1032" max="1032" width="18.85546875" customWidth="1"/>
    <col min="1033" max="1033" width="20.7109375" customWidth="1"/>
    <col min="1034" max="1034" width="16.85546875" customWidth="1"/>
    <col min="1035" max="1035" width="22.85546875" customWidth="1"/>
    <col min="1036" max="1036" width="22" customWidth="1"/>
    <col min="1037" max="1037" width="31.140625" customWidth="1"/>
    <col min="1039" max="1039" width="13.7109375" bestFit="1" customWidth="1"/>
    <col min="1281" max="1281" width="3.7109375" customWidth="1"/>
    <col min="1282" max="1282" width="46.85546875" customWidth="1"/>
    <col min="1283" max="1283" width="24" customWidth="1"/>
    <col min="1284" max="1284" width="16.42578125" customWidth="1"/>
    <col min="1285" max="1285" width="17.42578125" customWidth="1"/>
    <col min="1286" max="1286" width="16.5703125" customWidth="1"/>
    <col min="1287" max="1287" width="22.7109375" customWidth="1"/>
    <col min="1288" max="1288" width="18.85546875" customWidth="1"/>
    <col min="1289" max="1289" width="20.7109375" customWidth="1"/>
    <col min="1290" max="1290" width="16.85546875" customWidth="1"/>
    <col min="1291" max="1291" width="22.85546875" customWidth="1"/>
    <col min="1292" max="1292" width="22" customWidth="1"/>
    <col min="1293" max="1293" width="31.140625" customWidth="1"/>
    <col min="1295" max="1295" width="13.7109375" bestFit="1" customWidth="1"/>
    <col min="1537" max="1537" width="3.7109375" customWidth="1"/>
    <col min="1538" max="1538" width="46.85546875" customWidth="1"/>
    <col min="1539" max="1539" width="24" customWidth="1"/>
    <col min="1540" max="1540" width="16.42578125" customWidth="1"/>
    <col min="1541" max="1541" width="17.42578125" customWidth="1"/>
    <col min="1542" max="1542" width="16.5703125" customWidth="1"/>
    <col min="1543" max="1543" width="22.7109375" customWidth="1"/>
    <col min="1544" max="1544" width="18.85546875" customWidth="1"/>
    <col min="1545" max="1545" width="20.7109375" customWidth="1"/>
    <col min="1546" max="1546" width="16.85546875" customWidth="1"/>
    <col min="1547" max="1547" width="22.85546875" customWidth="1"/>
    <col min="1548" max="1548" width="22" customWidth="1"/>
    <col min="1549" max="1549" width="31.140625" customWidth="1"/>
    <col min="1551" max="1551" width="13.7109375" bestFit="1" customWidth="1"/>
    <col min="1793" max="1793" width="3.7109375" customWidth="1"/>
    <col min="1794" max="1794" width="46.85546875" customWidth="1"/>
    <col min="1795" max="1795" width="24" customWidth="1"/>
    <col min="1796" max="1796" width="16.42578125" customWidth="1"/>
    <col min="1797" max="1797" width="17.42578125" customWidth="1"/>
    <col min="1798" max="1798" width="16.5703125" customWidth="1"/>
    <col min="1799" max="1799" width="22.7109375" customWidth="1"/>
    <col min="1800" max="1800" width="18.85546875" customWidth="1"/>
    <col min="1801" max="1801" width="20.7109375" customWidth="1"/>
    <col min="1802" max="1802" width="16.85546875" customWidth="1"/>
    <col min="1803" max="1803" width="22.85546875" customWidth="1"/>
    <col min="1804" max="1804" width="22" customWidth="1"/>
    <col min="1805" max="1805" width="31.140625" customWidth="1"/>
    <col min="1807" max="1807" width="13.7109375" bestFit="1" customWidth="1"/>
    <col min="2049" max="2049" width="3.7109375" customWidth="1"/>
    <col min="2050" max="2050" width="46.85546875" customWidth="1"/>
    <col min="2051" max="2051" width="24" customWidth="1"/>
    <col min="2052" max="2052" width="16.42578125" customWidth="1"/>
    <col min="2053" max="2053" width="17.42578125" customWidth="1"/>
    <col min="2054" max="2054" width="16.5703125" customWidth="1"/>
    <col min="2055" max="2055" width="22.7109375" customWidth="1"/>
    <col min="2056" max="2056" width="18.85546875" customWidth="1"/>
    <col min="2057" max="2057" width="20.7109375" customWidth="1"/>
    <col min="2058" max="2058" width="16.85546875" customWidth="1"/>
    <col min="2059" max="2059" width="22.85546875" customWidth="1"/>
    <col min="2060" max="2060" width="22" customWidth="1"/>
    <col min="2061" max="2061" width="31.140625" customWidth="1"/>
    <col min="2063" max="2063" width="13.7109375" bestFit="1" customWidth="1"/>
    <col min="2305" max="2305" width="3.7109375" customWidth="1"/>
    <col min="2306" max="2306" width="46.85546875" customWidth="1"/>
    <col min="2307" max="2307" width="24" customWidth="1"/>
    <col min="2308" max="2308" width="16.42578125" customWidth="1"/>
    <col min="2309" max="2309" width="17.42578125" customWidth="1"/>
    <col min="2310" max="2310" width="16.5703125" customWidth="1"/>
    <col min="2311" max="2311" width="22.7109375" customWidth="1"/>
    <col min="2312" max="2312" width="18.85546875" customWidth="1"/>
    <col min="2313" max="2313" width="20.7109375" customWidth="1"/>
    <col min="2314" max="2314" width="16.85546875" customWidth="1"/>
    <col min="2315" max="2315" width="22.85546875" customWidth="1"/>
    <col min="2316" max="2316" width="22" customWidth="1"/>
    <col min="2317" max="2317" width="31.140625" customWidth="1"/>
    <col min="2319" max="2319" width="13.7109375" bestFit="1" customWidth="1"/>
    <col min="2561" max="2561" width="3.7109375" customWidth="1"/>
    <col min="2562" max="2562" width="46.85546875" customWidth="1"/>
    <col min="2563" max="2563" width="24" customWidth="1"/>
    <col min="2564" max="2564" width="16.42578125" customWidth="1"/>
    <col min="2565" max="2565" width="17.42578125" customWidth="1"/>
    <col min="2566" max="2566" width="16.5703125" customWidth="1"/>
    <col min="2567" max="2567" width="22.7109375" customWidth="1"/>
    <col min="2568" max="2568" width="18.85546875" customWidth="1"/>
    <col min="2569" max="2569" width="20.7109375" customWidth="1"/>
    <col min="2570" max="2570" width="16.85546875" customWidth="1"/>
    <col min="2571" max="2571" width="22.85546875" customWidth="1"/>
    <col min="2572" max="2572" width="22" customWidth="1"/>
    <col min="2573" max="2573" width="31.140625" customWidth="1"/>
    <col min="2575" max="2575" width="13.7109375" bestFit="1" customWidth="1"/>
    <col min="2817" max="2817" width="3.7109375" customWidth="1"/>
    <col min="2818" max="2818" width="46.85546875" customWidth="1"/>
    <col min="2819" max="2819" width="24" customWidth="1"/>
    <col min="2820" max="2820" width="16.42578125" customWidth="1"/>
    <col min="2821" max="2821" width="17.42578125" customWidth="1"/>
    <col min="2822" max="2822" width="16.5703125" customWidth="1"/>
    <col min="2823" max="2823" width="22.7109375" customWidth="1"/>
    <col min="2824" max="2824" width="18.85546875" customWidth="1"/>
    <col min="2825" max="2825" width="20.7109375" customWidth="1"/>
    <col min="2826" max="2826" width="16.85546875" customWidth="1"/>
    <col min="2827" max="2827" width="22.85546875" customWidth="1"/>
    <col min="2828" max="2828" width="22" customWidth="1"/>
    <col min="2829" max="2829" width="31.140625" customWidth="1"/>
    <col min="2831" max="2831" width="13.7109375" bestFit="1" customWidth="1"/>
    <col min="3073" max="3073" width="3.7109375" customWidth="1"/>
    <col min="3074" max="3074" width="46.85546875" customWidth="1"/>
    <col min="3075" max="3075" width="24" customWidth="1"/>
    <col min="3076" max="3076" width="16.42578125" customWidth="1"/>
    <col min="3077" max="3077" width="17.42578125" customWidth="1"/>
    <col min="3078" max="3078" width="16.5703125" customWidth="1"/>
    <col min="3079" max="3079" width="22.7109375" customWidth="1"/>
    <col min="3080" max="3080" width="18.85546875" customWidth="1"/>
    <col min="3081" max="3081" width="20.7109375" customWidth="1"/>
    <col min="3082" max="3082" width="16.85546875" customWidth="1"/>
    <col min="3083" max="3083" width="22.85546875" customWidth="1"/>
    <col min="3084" max="3084" width="22" customWidth="1"/>
    <col min="3085" max="3085" width="31.140625" customWidth="1"/>
    <col min="3087" max="3087" width="13.7109375" bestFit="1" customWidth="1"/>
    <col min="3329" max="3329" width="3.7109375" customWidth="1"/>
    <col min="3330" max="3330" width="46.85546875" customWidth="1"/>
    <col min="3331" max="3331" width="24" customWidth="1"/>
    <col min="3332" max="3332" width="16.42578125" customWidth="1"/>
    <col min="3333" max="3333" width="17.42578125" customWidth="1"/>
    <col min="3334" max="3334" width="16.5703125" customWidth="1"/>
    <col min="3335" max="3335" width="22.7109375" customWidth="1"/>
    <col min="3336" max="3336" width="18.85546875" customWidth="1"/>
    <col min="3337" max="3337" width="20.7109375" customWidth="1"/>
    <col min="3338" max="3338" width="16.85546875" customWidth="1"/>
    <col min="3339" max="3339" width="22.85546875" customWidth="1"/>
    <col min="3340" max="3340" width="22" customWidth="1"/>
    <col min="3341" max="3341" width="31.140625" customWidth="1"/>
    <col min="3343" max="3343" width="13.7109375" bestFit="1" customWidth="1"/>
    <col min="3585" max="3585" width="3.7109375" customWidth="1"/>
    <col min="3586" max="3586" width="46.85546875" customWidth="1"/>
    <col min="3587" max="3587" width="24" customWidth="1"/>
    <col min="3588" max="3588" width="16.42578125" customWidth="1"/>
    <col min="3589" max="3589" width="17.42578125" customWidth="1"/>
    <col min="3590" max="3590" width="16.5703125" customWidth="1"/>
    <col min="3591" max="3591" width="22.7109375" customWidth="1"/>
    <col min="3592" max="3592" width="18.85546875" customWidth="1"/>
    <col min="3593" max="3593" width="20.7109375" customWidth="1"/>
    <col min="3594" max="3594" width="16.85546875" customWidth="1"/>
    <col min="3595" max="3595" width="22.85546875" customWidth="1"/>
    <col min="3596" max="3596" width="22" customWidth="1"/>
    <col min="3597" max="3597" width="31.140625" customWidth="1"/>
    <col min="3599" max="3599" width="13.7109375" bestFit="1" customWidth="1"/>
    <col min="3841" max="3841" width="3.7109375" customWidth="1"/>
    <col min="3842" max="3842" width="46.85546875" customWidth="1"/>
    <col min="3843" max="3843" width="24" customWidth="1"/>
    <col min="3844" max="3844" width="16.42578125" customWidth="1"/>
    <col min="3845" max="3845" width="17.42578125" customWidth="1"/>
    <col min="3846" max="3846" width="16.5703125" customWidth="1"/>
    <col min="3847" max="3847" width="22.7109375" customWidth="1"/>
    <col min="3848" max="3848" width="18.85546875" customWidth="1"/>
    <col min="3849" max="3849" width="20.7109375" customWidth="1"/>
    <col min="3850" max="3850" width="16.85546875" customWidth="1"/>
    <col min="3851" max="3851" width="22.85546875" customWidth="1"/>
    <col min="3852" max="3852" width="22" customWidth="1"/>
    <col min="3853" max="3853" width="31.140625" customWidth="1"/>
    <col min="3855" max="3855" width="13.7109375" bestFit="1" customWidth="1"/>
    <col min="4097" max="4097" width="3.7109375" customWidth="1"/>
    <col min="4098" max="4098" width="46.85546875" customWidth="1"/>
    <col min="4099" max="4099" width="24" customWidth="1"/>
    <col min="4100" max="4100" width="16.42578125" customWidth="1"/>
    <col min="4101" max="4101" width="17.42578125" customWidth="1"/>
    <col min="4102" max="4102" width="16.5703125" customWidth="1"/>
    <col min="4103" max="4103" width="22.7109375" customWidth="1"/>
    <col min="4104" max="4104" width="18.85546875" customWidth="1"/>
    <col min="4105" max="4105" width="20.7109375" customWidth="1"/>
    <col min="4106" max="4106" width="16.85546875" customWidth="1"/>
    <col min="4107" max="4107" width="22.85546875" customWidth="1"/>
    <col min="4108" max="4108" width="22" customWidth="1"/>
    <col min="4109" max="4109" width="31.140625" customWidth="1"/>
    <col min="4111" max="4111" width="13.7109375" bestFit="1" customWidth="1"/>
    <col min="4353" max="4353" width="3.7109375" customWidth="1"/>
    <col min="4354" max="4354" width="46.85546875" customWidth="1"/>
    <col min="4355" max="4355" width="24" customWidth="1"/>
    <col min="4356" max="4356" width="16.42578125" customWidth="1"/>
    <col min="4357" max="4357" width="17.42578125" customWidth="1"/>
    <col min="4358" max="4358" width="16.5703125" customWidth="1"/>
    <col min="4359" max="4359" width="22.7109375" customWidth="1"/>
    <col min="4360" max="4360" width="18.85546875" customWidth="1"/>
    <col min="4361" max="4361" width="20.7109375" customWidth="1"/>
    <col min="4362" max="4362" width="16.85546875" customWidth="1"/>
    <col min="4363" max="4363" width="22.85546875" customWidth="1"/>
    <col min="4364" max="4364" width="22" customWidth="1"/>
    <col min="4365" max="4365" width="31.140625" customWidth="1"/>
    <col min="4367" max="4367" width="13.7109375" bestFit="1" customWidth="1"/>
    <col min="4609" max="4609" width="3.7109375" customWidth="1"/>
    <col min="4610" max="4610" width="46.85546875" customWidth="1"/>
    <col min="4611" max="4611" width="24" customWidth="1"/>
    <col min="4612" max="4612" width="16.42578125" customWidth="1"/>
    <col min="4613" max="4613" width="17.42578125" customWidth="1"/>
    <col min="4614" max="4614" width="16.5703125" customWidth="1"/>
    <col min="4615" max="4615" width="22.7109375" customWidth="1"/>
    <col min="4616" max="4616" width="18.85546875" customWidth="1"/>
    <col min="4617" max="4617" width="20.7109375" customWidth="1"/>
    <col min="4618" max="4618" width="16.85546875" customWidth="1"/>
    <col min="4619" max="4619" width="22.85546875" customWidth="1"/>
    <col min="4620" max="4620" width="22" customWidth="1"/>
    <col min="4621" max="4621" width="31.140625" customWidth="1"/>
    <col min="4623" max="4623" width="13.7109375" bestFit="1" customWidth="1"/>
    <col min="4865" max="4865" width="3.7109375" customWidth="1"/>
    <col min="4866" max="4866" width="46.85546875" customWidth="1"/>
    <col min="4867" max="4867" width="24" customWidth="1"/>
    <col min="4868" max="4868" width="16.42578125" customWidth="1"/>
    <col min="4869" max="4869" width="17.42578125" customWidth="1"/>
    <col min="4870" max="4870" width="16.5703125" customWidth="1"/>
    <col min="4871" max="4871" width="22.7109375" customWidth="1"/>
    <col min="4872" max="4872" width="18.85546875" customWidth="1"/>
    <col min="4873" max="4873" width="20.7109375" customWidth="1"/>
    <col min="4874" max="4874" width="16.85546875" customWidth="1"/>
    <col min="4875" max="4875" width="22.85546875" customWidth="1"/>
    <col min="4876" max="4876" width="22" customWidth="1"/>
    <col min="4877" max="4877" width="31.140625" customWidth="1"/>
    <col min="4879" max="4879" width="13.7109375" bestFit="1" customWidth="1"/>
    <col min="5121" max="5121" width="3.7109375" customWidth="1"/>
    <col min="5122" max="5122" width="46.85546875" customWidth="1"/>
    <col min="5123" max="5123" width="24" customWidth="1"/>
    <col min="5124" max="5124" width="16.42578125" customWidth="1"/>
    <col min="5125" max="5125" width="17.42578125" customWidth="1"/>
    <col min="5126" max="5126" width="16.5703125" customWidth="1"/>
    <col min="5127" max="5127" width="22.7109375" customWidth="1"/>
    <col min="5128" max="5128" width="18.85546875" customWidth="1"/>
    <col min="5129" max="5129" width="20.7109375" customWidth="1"/>
    <col min="5130" max="5130" width="16.85546875" customWidth="1"/>
    <col min="5131" max="5131" width="22.85546875" customWidth="1"/>
    <col min="5132" max="5132" width="22" customWidth="1"/>
    <col min="5133" max="5133" width="31.140625" customWidth="1"/>
    <col min="5135" max="5135" width="13.7109375" bestFit="1" customWidth="1"/>
    <col min="5377" max="5377" width="3.7109375" customWidth="1"/>
    <col min="5378" max="5378" width="46.85546875" customWidth="1"/>
    <col min="5379" max="5379" width="24" customWidth="1"/>
    <col min="5380" max="5380" width="16.42578125" customWidth="1"/>
    <col min="5381" max="5381" width="17.42578125" customWidth="1"/>
    <col min="5382" max="5382" width="16.5703125" customWidth="1"/>
    <col min="5383" max="5383" width="22.7109375" customWidth="1"/>
    <col min="5384" max="5384" width="18.85546875" customWidth="1"/>
    <col min="5385" max="5385" width="20.7109375" customWidth="1"/>
    <col min="5386" max="5386" width="16.85546875" customWidth="1"/>
    <col min="5387" max="5387" width="22.85546875" customWidth="1"/>
    <col min="5388" max="5388" width="22" customWidth="1"/>
    <col min="5389" max="5389" width="31.140625" customWidth="1"/>
    <col min="5391" max="5391" width="13.7109375" bestFit="1" customWidth="1"/>
    <col min="5633" max="5633" width="3.7109375" customWidth="1"/>
    <col min="5634" max="5634" width="46.85546875" customWidth="1"/>
    <col min="5635" max="5635" width="24" customWidth="1"/>
    <col min="5636" max="5636" width="16.42578125" customWidth="1"/>
    <col min="5637" max="5637" width="17.42578125" customWidth="1"/>
    <col min="5638" max="5638" width="16.5703125" customWidth="1"/>
    <col min="5639" max="5639" width="22.7109375" customWidth="1"/>
    <col min="5640" max="5640" width="18.85546875" customWidth="1"/>
    <col min="5641" max="5641" width="20.7109375" customWidth="1"/>
    <col min="5642" max="5642" width="16.85546875" customWidth="1"/>
    <col min="5643" max="5643" width="22.85546875" customWidth="1"/>
    <col min="5644" max="5644" width="22" customWidth="1"/>
    <col min="5645" max="5645" width="31.140625" customWidth="1"/>
    <col min="5647" max="5647" width="13.7109375" bestFit="1" customWidth="1"/>
    <col min="5889" max="5889" width="3.7109375" customWidth="1"/>
    <col min="5890" max="5890" width="46.85546875" customWidth="1"/>
    <col min="5891" max="5891" width="24" customWidth="1"/>
    <col min="5892" max="5892" width="16.42578125" customWidth="1"/>
    <col min="5893" max="5893" width="17.42578125" customWidth="1"/>
    <col min="5894" max="5894" width="16.5703125" customWidth="1"/>
    <col min="5895" max="5895" width="22.7109375" customWidth="1"/>
    <col min="5896" max="5896" width="18.85546875" customWidth="1"/>
    <col min="5897" max="5897" width="20.7109375" customWidth="1"/>
    <col min="5898" max="5898" width="16.85546875" customWidth="1"/>
    <col min="5899" max="5899" width="22.85546875" customWidth="1"/>
    <col min="5900" max="5900" width="22" customWidth="1"/>
    <col min="5901" max="5901" width="31.140625" customWidth="1"/>
    <col min="5903" max="5903" width="13.7109375" bestFit="1" customWidth="1"/>
    <col min="6145" max="6145" width="3.7109375" customWidth="1"/>
    <col min="6146" max="6146" width="46.85546875" customWidth="1"/>
    <col min="6147" max="6147" width="24" customWidth="1"/>
    <col min="6148" max="6148" width="16.42578125" customWidth="1"/>
    <col min="6149" max="6149" width="17.42578125" customWidth="1"/>
    <col min="6150" max="6150" width="16.5703125" customWidth="1"/>
    <col min="6151" max="6151" width="22.7109375" customWidth="1"/>
    <col min="6152" max="6152" width="18.85546875" customWidth="1"/>
    <col min="6153" max="6153" width="20.7109375" customWidth="1"/>
    <col min="6154" max="6154" width="16.85546875" customWidth="1"/>
    <col min="6155" max="6155" width="22.85546875" customWidth="1"/>
    <col min="6156" max="6156" width="22" customWidth="1"/>
    <col min="6157" max="6157" width="31.140625" customWidth="1"/>
    <col min="6159" max="6159" width="13.7109375" bestFit="1" customWidth="1"/>
    <col min="6401" max="6401" width="3.7109375" customWidth="1"/>
    <col min="6402" max="6402" width="46.85546875" customWidth="1"/>
    <col min="6403" max="6403" width="24" customWidth="1"/>
    <col min="6404" max="6404" width="16.42578125" customWidth="1"/>
    <col min="6405" max="6405" width="17.42578125" customWidth="1"/>
    <col min="6406" max="6406" width="16.5703125" customWidth="1"/>
    <col min="6407" max="6407" width="22.7109375" customWidth="1"/>
    <col min="6408" max="6408" width="18.85546875" customWidth="1"/>
    <col min="6409" max="6409" width="20.7109375" customWidth="1"/>
    <col min="6410" max="6410" width="16.85546875" customWidth="1"/>
    <col min="6411" max="6411" width="22.85546875" customWidth="1"/>
    <col min="6412" max="6412" width="22" customWidth="1"/>
    <col min="6413" max="6413" width="31.140625" customWidth="1"/>
    <col min="6415" max="6415" width="13.7109375" bestFit="1" customWidth="1"/>
    <col min="6657" max="6657" width="3.7109375" customWidth="1"/>
    <col min="6658" max="6658" width="46.85546875" customWidth="1"/>
    <col min="6659" max="6659" width="24" customWidth="1"/>
    <col min="6660" max="6660" width="16.42578125" customWidth="1"/>
    <col min="6661" max="6661" width="17.42578125" customWidth="1"/>
    <col min="6662" max="6662" width="16.5703125" customWidth="1"/>
    <col min="6663" max="6663" width="22.7109375" customWidth="1"/>
    <col min="6664" max="6664" width="18.85546875" customWidth="1"/>
    <col min="6665" max="6665" width="20.7109375" customWidth="1"/>
    <col min="6666" max="6666" width="16.85546875" customWidth="1"/>
    <col min="6667" max="6667" width="22.85546875" customWidth="1"/>
    <col min="6668" max="6668" width="22" customWidth="1"/>
    <col min="6669" max="6669" width="31.140625" customWidth="1"/>
    <col min="6671" max="6671" width="13.7109375" bestFit="1" customWidth="1"/>
    <col min="6913" max="6913" width="3.7109375" customWidth="1"/>
    <col min="6914" max="6914" width="46.85546875" customWidth="1"/>
    <col min="6915" max="6915" width="24" customWidth="1"/>
    <col min="6916" max="6916" width="16.42578125" customWidth="1"/>
    <col min="6917" max="6917" width="17.42578125" customWidth="1"/>
    <col min="6918" max="6918" width="16.5703125" customWidth="1"/>
    <col min="6919" max="6919" width="22.7109375" customWidth="1"/>
    <col min="6920" max="6920" width="18.85546875" customWidth="1"/>
    <col min="6921" max="6921" width="20.7109375" customWidth="1"/>
    <col min="6922" max="6922" width="16.85546875" customWidth="1"/>
    <col min="6923" max="6923" width="22.85546875" customWidth="1"/>
    <col min="6924" max="6924" width="22" customWidth="1"/>
    <col min="6925" max="6925" width="31.140625" customWidth="1"/>
    <col min="6927" max="6927" width="13.7109375" bestFit="1" customWidth="1"/>
    <col min="7169" max="7169" width="3.7109375" customWidth="1"/>
    <col min="7170" max="7170" width="46.85546875" customWidth="1"/>
    <col min="7171" max="7171" width="24" customWidth="1"/>
    <col min="7172" max="7172" width="16.42578125" customWidth="1"/>
    <col min="7173" max="7173" width="17.42578125" customWidth="1"/>
    <col min="7174" max="7174" width="16.5703125" customWidth="1"/>
    <col min="7175" max="7175" width="22.7109375" customWidth="1"/>
    <col min="7176" max="7176" width="18.85546875" customWidth="1"/>
    <col min="7177" max="7177" width="20.7109375" customWidth="1"/>
    <col min="7178" max="7178" width="16.85546875" customWidth="1"/>
    <col min="7179" max="7179" width="22.85546875" customWidth="1"/>
    <col min="7180" max="7180" width="22" customWidth="1"/>
    <col min="7181" max="7181" width="31.140625" customWidth="1"/>
    <col min="7183" max="7183" width="13.7109375" bestFit="1" customWidth="1"/>
    <col min="7425" max="7425" width="3.7109375" customWidth="1"/>
    <col min="7426" max="7426" width="46.85546875" customWidth="1"/>
    <col min="7427" max="7427" width="24" customWidth="1"/>
    <col min="7428" max="7428" width="16.42578125" customWidth="1"/>
    <col min="7429" max="7429" width="17.42578125" customWidth="1"/>
    <col min="7430" max="7430" width="16.5703125" customWidth="1"/>
    <col min="7431" max="7431" width="22.7109375" customWidth="1"/>
    <col min="7432" max="7432" width="18.85546875" customWidth="1"/>
    <col min="7433" max="7433" width="20.7109375" customWidth="1"/>
    <col min="7434" max="7434" width="16.85546875" customWidth="1"/>
    <col min="7435" max="7435" width="22.85546875" customWidth="1"/>
    <col min="7436" max="7436" width="22" customWidth="1"/>
    <col min="7437" max="7437" width="31.140625" customWidth="1"/>
    <col min="7439" max="7439" width="13.7109375" bestFit="1" customWidth="1"/>
    <col min="7681" max="7681" width="3.7109375" customWidth="1"/>
    <col min="7682" max="7682" width="46.85546875" customWidth="1"/>
    <col min="7683" max="7683" width="24" customWidth="1"/>
    <col min="7684" max="7684" width="16.42578125" customWidth="1"/>
    <col min="7685" max="7685" width="17.42578125" customWidth="1"/>
    <col min="7686" max="7686" width="16.5703125" customWidth="1"/>
    <col min="7687" max="7687" width="22.7109375" customWidth="1"/>
    <col min="7688" max="7688" width="18.85546875" customWidth="1"/>
    <col min="7689" max="7689" width="20.7109375" customWidth="1"/>
    <col min="7690" max="7690" width="16.85546875" customWidth="1"/>
    <col min="7691" max="7691" width="22.85546875" customWidth="1"/>
    <col min="7692" max="7692" width="22" customWidth="1"/>
    <col min="7693" max="7693" width="31.140625" customWidth="1"/>
    <col min="7695" max="7695" width="13.7109375" bestFit="1" customWidth="1"/>
    <col min="7937" max="7937" width="3.7109375" customWidth="1"/>
    <col min="7938" max="7938" width="46.85546875" customWidth="1"/>
    <col min="7939" max="7939" width="24" customWidth="1"/>
    <col min="7940" max="7940" width="16.42578125" customWidth="1"/>
    <col min="7941" max="7941" width="17.42578125" customWidth="1"/>
    <col min="7942" max="7942" width="16.5703125" customWidth="1"/>
    <col min="7943" max="7943" width="22.7109375" customWidth="1"/>
    <col min="7944" max="7944" width="18.85546875" customWidth="1"/>
    <col min="7945" max="7945" width="20.7109375" customWidth="1"/>
    <col min="7946" max="7946" width="16.85546875" customWidth="1"/>
    <col min="7947" max="7947" width="22.85546875" customWidth="1"/>
    <col min="7948" max="7948" width="22" customWidth="1"/>
    <col min="7949" max="7949" width="31.140625" customWidth="1"/>
    <col min="7951" max="7951" width="13.7109375" bestFit="1" customWidth="1"/>
    <col min="8193" max="8193" width="3.7109375" customWidth="1"/>
    <col min="8194" max="8194" width="46.85546875" customWidth="1"/>
    <col min="8195" max="8195" width="24" customWidth="1"/>
    <col min="8196" max="8196" width="16.42578125" customWidth="1"/>
    <col min="8197" max="8197" width="17.42578125" customWidth="1"/>
    <col min="8198" max="8198" width="16.5703125" customWidth="1"/>
    <col min="8199" max="8199" width="22.7109375" customWidth="1"/>
    <col min="8200" max="8200" width="18.85546875" customWidth="1"/>
    <col min="8201" max="8201" width="20.7109375" customWidth="1"/>
    <col min="8202" max="8202" width="16.85546875" customWidth="1"/>
    <col min="8203" max="8203" width="22.85546875" customWidth="1"/>
    <col min="8204" max="8204" width="22" customWidth="1"/>
    <col min="8205" max="8205" width="31.140625" customWidth="1"/>
    <col min="8207" max="8207" width="13.7109375" bestFit="1" customWidth="1"/>
    <col min="8449" max="8449" width="3.7109375" customWidth="1"/>
    <col min="8450" max="8450" width="46.85546875" customWidth="1"/>
    <col min="8451" max="8451" width="24" customWidth="1"/>
    <col min="8452" max="8452" width="16.42578125" customWidth="1"/>
    <col min="8453" max="8453" width="17.42578125" customWidth="1"/>
    <col min="8454" max="8454" width="16.5703125" customWidth="1"/>
    <col min="8455" max="8455" width="22.7109375" customWidth="1"/>
    <col min="8456" max="8456" width="18.85546875" customWidth="1"/>
    <col min="8457" max="8457" width="20.7109375" customWidth="1"/>
    <col min="8458" max="8458" width="16.85546875" customWidth="1"/>
    <col min="8459" max="8459" width="22.85546875" customWidth="1"/>
    <col min="8460" max="8460" width="22" customWidth="1"/>
    <col min="8461" max="8461" width="31.140625" customWidth="1"/>
    <col min="8463" max="8463" width="13.7109375" bestFit="1" customWidth="1"/>
    <col min="8705" max="8705" width="3.7109375" customWidth="1"/>
    <col min="8706" max="8706" width="46.85546875" customWidth="1"/>
    <col min="8707" max="8707" width="24" customWidth="1"/>
    <col min="8708" max="8708" width="16.42578125" customWidth="1"/>
    <col min="8709" max="8709" width="17.42578125" customWidth="1"/>
    <col min="8710" max="8710" width="16.5703125" customWidth="1"/>
    <col min="8711" max="8711" width="22.7109375" customWidth="1"/>
    <col min="8712" max="8712" width="18.85546875" customWidth="1"/>
    <col min="8713" max="8713" width="20.7109375" customWidth="1"/>
    <col min="8714" max="8714" width="16.85546875" customWidth="1"/>
    <col min="8715" max="8715" width="22.85546875" customWidth="1"/>
    <col min="8716" max="8716" width="22" customWidth="1"/>
    <col min="8717" max="8717" width="31.140625" customWidth="1"/>
    <col min="8719" max="8719" width="13.7109375" bestFit="1" customWidth="1"/>
    <col min="8961" max="8961" width="3.7109375" customWidth="1"/>
    <col min="8962" max="8962" width="46.85546875" customWidth="1"/>
    <col min="8963" max="8963" width="24" customWidth="1"/>
    <col min="8964" max="8964" width="16.42578125" customWidth="1"/>
    <col min="8965" max="8965" width="17.42578125" customWidth="1"/>
    <col min="8966" max="8966" width="16.5703125" customWidth="1"/>
    <col min="8967" max="8967" width="22.7109375" customWidth="1"/>
    <col min="8968" max="8968" width="18.85546875" customWidth="1"/>
    <col min="8969" max="8969" width="20.7109375" customWidth="1"/>
    <col min="8970" max="8970" width="16.85546875" customWidth="1"/>
    <col min="8971" max="8971" width="22.85546875" customWidth="1"/>
    <col min="8972" max="8972" width="22" customWidth="1"/>
    <col min="8973" max="8973" width="31.140625" customWidth="1"/>
    <col min="8975" max="8975" width="13.7109375" bestFit="1" customWidth="1"/>
    <col min="9217" max="9217" width="3.7109375" customWidth="1"/>
    <col min="9218" max="9218" width="46.85546875" customWidth="1"/>
    <col min="9219" max="9219" width="24" customWidth="1"/>
    <col min="9220" max="9220" width="16.42578125" customWidth="1"/>
    <col min="9221" max="9221" width="17.42578125" customWidth="1"/>
    <col min="9222" max="9222" width="16.5703125" customWidth="1"/>
    <col min="9223" max="9223" width="22.7109375" customWidth="1"/>
    <col min="9224" max="9224" width="18.85546875" customWidth="1"/>
    <col min="9225" max="9225" width="20.7109375" customWidth="1"/>
    <col min="9226" max="9226" width="16.85546875" customWidth="1"/>
    <col min="9227" max="9227" width="22.85546875" customWidth="1"/>
    <col min="9228" max="9228" width="22" customWidth="1"/>
    <col min="9229" max="9229" width="31.140625" customWidth="1"/>
    <col min="9231" max="9231" width="13.7109375" bestFit="1" customWidth="1"/>
    <col min="9473" max="9473" width="3.7109375" customWidth="1"/>
    <col min="9474" max="9474" width="46.85546875" customWidth="1"/>
    <col min="9475" max="9475" width="24" customWidth="1"/>
    <col min="9476" max="9476" width="16.42578125" customWidth="1"/>
    <col min="9477" max="9477" width="17.42578125" customWidth="1"/>
    <col min="9478" max="9478" width="16.5703125" customWidth="1"/>
    <col min="9479" max="9479" width="22.7109375" customWidth="1"/>
    <col min="9480" max="9480" width="18.85546875" customWidth="1"/>
    <col min="9481" max="9481" width="20.7109375" customWidth="1"/>
    <col min="9482" max="9482" width="16.85546875" customWidth="1"/>
    <col min="9483" max="9483" width="22.85546875" customWidth="1"/>
    <col min="9484" max="9484" width="22" customWidth="1"/>
    <col min="9485" max="9485" width="31.140625" customWidth="1"/>
    <col min="9487" max="9487" width="13.7109375" bestFit="1" customWidth="1"/>
    <col min="9729" max="9729" width="3.7109375" customWidth="1"/>
    <col min="9730" max="9730" width="46.85546875" customWidth="1"/>
    <col min="9731" max="9731" width="24" customWidth="1"/>
    <col min="9732" max="9732" width="16.42578125" customWidth="1"/>
    <col min="9733" max="9733" width="17.42578125" customWidth="1"/>
    <col min="9734" max="9734" width="16.5703125" customWidth="1"/>
    <col min="9735" max="9735" width="22.7109375" customWidth="1"/>
    <col min="9736" max="9736" width="18.85546875" customWidth="1"/>
    <col min="9737" max="9737" width="20.7109375" customWidth="1"/>
    <col min="9738" max="9738" width="16.85546875" customWidth="1"/>
    <col min="9739" max="9739" width="22.85546875" customWidth="1"/>
    <col min="9740" max="9740" width="22" customWidth="1"/>
    <col min="9741" max="9741" width="31.140625" customWidth="1"/>
    <col min="9743" max="9743" width="13.7109375" bestFit="1" customWidth="1"/>
    <col min="9985" max="9985" width="3.7109375" customWidth="1"/>
    <col min="9986" max="9986" width="46.85546875" customWidth="1"/>
    <col min="9987" max="9987" width="24" customWidth="1"/>
    <col min="9988" max="9988" width="16.42578125" customWidth="1"/>
    <col min="9989" max="9989" width="17.42578125" customWidth="1"/>
    <col min="9990" max="9990" width="16.5703125" customWidth="1"/>
    <col min="9991" max="9991" width="22.7109375" customWidth="1"/>
    <col min="9992" max="9992" width="18.85546875" customWidth="1"/>
    <col min="9993" max="9993" width="20.7109375" customWidth="1"/>
    <col min="9994" max="9994" width="16.85546875" customWidth="1"/>
    <col min="9995" max="9995" width="22.85546875" customWidth="1"/>
    <col min="9996" max="9996" width="22" customWidth="1"/>
    <col min="9997" max="9997" width="31.140625" customWidth="1"/>
    <col min="9999" max="9999" width="13.7109375" bestFit="1" customWidth="1"/>
    <col min="10241" max="10241" width="3.7109375" customWidth="1"/>
    <col min="10242" max="10242" width="46.85546875" customWidth="1"/>
    <col min="10243" max="10243" width="24" customWidth="1"/>
    <col min="10244" max="10244" width="16.42578125" customWidth="1"/>
    <col min="10245" max="10245" width="17.42578125" customWidth="1"/>
    <col min="10246" max="10246" width="16.5703125" customWidth="1"/>
    <col min="10247" max="10247" width="22.7109375" customWidth="1"/>
    <col min="10248" max="10248" width="18.85546875" customWidth="1"/>
    <col min="10249" max="10249" width="20.7109375" customWidth="1"/>
    <col min="10250" max="10250" width="16.85546875" customWidth="1"/>
    <col min="10251" max="10251" width="22.85546875" customWidth="1"/>
    <col min="10252" max="10252" width="22" customWidth="1"/>
    <col min="10253" max="10253" width="31.140625" customWidth="1"/>
    <col min="10255" max="10255" width="13.7109375" bestFit="1" customWidth="1"/>
    <col min="10497" max="10497" width="3.7109375" customWidth="1"/>
    <col min="10498" max="10498" width="46.85546875" customWidth="1"/>
    <col min="10499" max="10499" width="24" customWidth="1"/>
    <col min="10500" max="10500" width="16.42578125" customWidth="1"/>
    <col min="10501" max="10501" width="17.42578125" customWidth="1"/>
    <col min="10502" max="10502" width="16.5703125" customWidth="1"/>
    <col min="10503" max="10503" width="22.7109375" customWidth="1"/>
    <col min="10504" max="10504" width="18.85546875" customWidth="1"/>
    <col min="10505" max="10505" width="20.7109375" customWidth="1"/>
    <col min="10506" max="10506" width="16.85546875" customWidth="1"/>
    <col min="10507" max="10507" width="22.85546875" customWidth="1"/>
    <col min="10508" max="10508" width="22" customWidth="1"/>
    <col min="10509" max="10509" width="31.140625" customWidth="1"/>
    <col min="10511" max="10511" width="13.7109375" bestFit="1" customWidth="1"/>
    <col min="10753" max="10753" width="3.7109375" customWidth="1"/>
    <col min="10754" max="10754" width="46.85546875" customWidth="1"/>
    <col min="10755" max="10755" width="24" customWidth="1"/>
    <col min="10756" max="10756" width="16.42578125" customWidth="1"/>
    <col min="10757" max="10757" width="17.42578125" customWidth="1"/>
    <col min="10758" max="10758" width="16.5703125" customWidth="1"/>
    <col min="10759" max="10759" width="22.7109375" customWidth="1"/>
    <col min="10760" max="10760" width="18.85546875" customWidth="1"/>
    <col min="10761" max="10761" width="20.7109375" customWidth="1"/>
    <col min="10762" max="10762" width="16.85546875" customWidth="1"/>
    <col min="10763" max="10763" width="22.85546875" customWidth="1"/>
    <col min="10764" max="10764" width="22" customWidth="1"/>
    <col min="10765" max="10765" width="31.140625" customWidth="1"/>
    <col min="10767" max="10767" width="13.7109375" bestFit="1" customWidth="1"/>
    <col min="11009" max="11009" width="3.7109375" customWidth="1"/>
    <col min="11010" max="11010" width="46.85546875" customWidth="1"/>
    <col min="11011" max="11011" width="24" customWidth="1"/>
    <col min="11012" max="11012" width="16.42578125" customWidth="1"/>
    <col min="11013" max="11013" width="17.42578125" customWidth="1"/>
    <col min="11014" max="11014" width="16.5703125" customWidth="1"/>
    <col min="11015" max="11015" width="22.7109375" customWidth="1"/>
    <col min="11016" max="11016" width="18.85546875" customWidth="1"/>
    <col min="11017" max="11017" width="20.7109375" customWidth="1"/>
    <col min="11018" max="11018" width="16.85546875" customWidth="1"/>
    <col min="11019" max="11019" width="22.85546875" customWidth="1"/>
    <col min="11020" max="11020" width="22" customWidth="1"/>
    <col min="11021" max="11021" width="31.140625" customWidth="1"/>
    <col min="11023" max="11023" width="13.7109375" bestFit="1" customWidth="1"/>
    <col min="11265" max="11265" width="3.7109375" customWidth="1"/>
    <col min="11266" max="11266" width="46.85546875" customWidth="1"/>
    <col min="11267" max="11267" width="24" customWidth="1"/>
    <col min="11268" max="11268" width="16.42578125" customWidth="1"/>
    <col min="11269" max="11269" width="17.42578125" customWidth="1"/>
    <col min="11270" max="11270" width="16.5703125" customWidth="1"/>
    <col min="11271" max="11271" width="22.7109375" customWidth="1"/>
    <col min="11272" max="11272" width="18.85546875" customWidth="1"/>
    <col min="11273" max="11273" width="20.7109375" customWidth="1"/>
    <col min="11274" max="11274" width="16.85546875" customWidth="1"/>
    <col min="11275" max="11275" width="22.85546875" customWidth="1"/>
    <col min="11276" max="11276" width="22" customWidth="1"/>
    <col min="11277" max="11277" width="31.140625" customWidth="1"/>
    <col min="11279" max="11279" width="13.7109375" bestFit="1" customWidth="1"/>
    <col min="11521" max="11521" width="3.7109375" customWidth="1"/>
    <col min="11522" max="11522" width="46.85546875" customWidth="1"/>
    <col min="11523" max="11523" width="24" customWidth="1"/>
    <col min="11524" max="11524" width="16.42578125" customWidth="1"/>
    <col min="11525" max="11525" width="17.42578125" customWidth="1"/>
    <col min="11526" max="11526" width="16.5703125" customWidth="1"/>
    <col min="11527" max="11527" width="22.7109375" customWidth="1"/>
    <col min="11528" max="11528" width="18.85546875" customWidth="1"/>
    <col min="11529" max="11529" width="20.7109375" customWidth="1"/>
    <col min="11530" max="11530" width="16.85546875" customWidth="1"/>
    <col min="11531" max="11531" width="22.85546875" customWidth="1"/>
    <col min="11532" max="11532" width="22" customWidth="1"/>
    <col min="11533" max="11533" width="31.140625" customWidth="1"/>
    <col min="11535" max="11535" width="13.7109375" bestFit="1" customWidth="1"/>
    <col min="11777" max="11777" width="3.7109375" customWidth="1"/>
    <col min="11778" max="11778" width="46.85546875" customWidth="1"/>
    <col min="11779" max="11779" width="24" customWidth="1"/>
    <col min="11780" max="11780" width="16.42578125" customWidth="1"/>
    <col min="11781" max="11781" width="17.42578125" customWidth="1"/>
    <col min="11782" max="11782" width="16.5703125" customWidth="1"/>
    <col min="11783" max="11783" width="22.7109375" customWidth="1"/>
    <col min="11784" max="11784" width="18.85546875" customWidth="1"/>
    <col min="11785" max="11785" width="20.7109375" customWidth="1"/>
    <col min="11786" max="11786" width="16.85546875" customWidth="1"/>
    <col min="11787" max="11787" width="22.85546875" customWidth="1"/>
    <col min="11788" max="11788" width="22" customWidth="1"/>
    <col min="11789" max="11789" width="31.140625" customWidth="1"/>
    <col min="11791" max="11791" width="13.7109375" bestFit="1" customWidth="1"/>
    <col min="12033" max="12033" width="3.7109375" customWidth="1"/>
    <col min="12034" max="12034" width="46.85546875" customWidth="1"/>
    <col min="12035" max="12035" width="24" customWidth="1"/>
    <col min="12036" max="12036" width="16.42578125" customWidth="1"/>
    <col min="12037" max="12037" width="17.42578125" customWidth="1"/>
    <col min="12038" max="12038" width="16.5703125" customWidth="1"/>
    <col min="12039" max="12039" width="22.7109375" customWidth="1"/>
    <col min="12040" max="12040" width="18.85546875" customWidth="1"/>
    <col min="12041" max="12041" width="20.7109375" customWidth="1"/>
    <col min="12042" max="12042" width="16.85546875" customWidth="1"/>
    <col min="12043" max="12043" width="22.85546875" customWidth="1"/>
    <col min="12044" max="12044" width="22" customWidth="1"/>
    <col min="12045" max="12045" width="31.140625" customWidth="1"/>
    <col min="12047" max="12047" width="13.7109375" bestFit="1" customWidth="1"/>
    <col min="12289" max="12289" width="3.7109375" customWidth="1"/>
    <col min="12290" max="12290" width="46.85546875" customWidth="1"/>
    <col min="12291" max="12291" width="24" customWidth="1"/>
    <col min="12292" max="12292" width="16.42578125" customWidth="1"/>
    <col min="12293" max="12293" width="17.42578125" customWidth="1"/>
    <col min="12294" max="12294" width="16.5703125" customWidth="1"/>
    <col min="12295" max="12295" width="22.7109375" customWidth="1"/>
    <col min="12296" max="12296" width="18.85546875" customWidth="1"/>
    <col min="12297" max="12297" width="20.7109375" customWidth="1"/>
    <col min="12298" max="12298" width="16.85546875" customWidth="1"/>
    <col min="12299" max="12299" width="22.85546875" customWidth="1"/>
    <col min="12300" max="12300" width="22" customWidth="1"/>
    <col min="12301" max="12301" width="31.140625" customWidth="1"/>
    <col min="12303" max="12303" width="13.7109375" bestFit="1" customWidth="1"/>
    <col min="12545" max="12545" width="3.7109375" customWidth="1"/>
    <col min="12546" max="12546" width="46.85546875" customWidth="1"/>
    <col min="12547" max="12547" width="24" customWidth="1"/>
    <col min="12548" max="12548" width="16.42578125" customWidth="1"/>
    <col min="12549" max="12549" width="17.42578125" customWidth="1"/>
    <col min="12550" max="12550" width="16.5703125" customWidth="1"/>
    <col min="12551" max="12551" width="22.7109375" customWidth="1"/>
    <col min="12552" max="12552" width="18.85546875" customWidth="1"/>
    <col min="12553" max="12553" width="20.7109375" customWidth="1"/>
    <col min="12554" max="12554" width="16.85546875" customWidth="1"/>
    <col min="12555" max="12555" width="22.85546875" customWidth="1"/>
    <col min="12556" max="12556" width="22" customWidth="1"/>
    <col min="12557" max="12557" width="31.140625" customWidth="1"/>
    <col min="12559" max="12559" width="13.7109375" bestFit="1" customWidth="1"/>
    <col min="12801" max="12801" width="3.7109375" customWidth="1"/>
    <col min="12802" max="12802" width="46.85546875" customWidth="1"/>
    <col min="12803" max="12803" width="24" customWidth="1"/>
    <col min="12804" max="12804" width="16.42578125" customWidth="1"/>
    <col min="12805" max="12805" width="17.42578125" customWidth="1"/>
    <col min="12806" max="12806" width="16.5703125" customWidth="1"/>
    <col min="12807" max="12807" width="22.7109375" customWidth="1"/>
    <col min="12808" max="12808" width="18.85546875" customWidth="1"/>
    <col min="12809" max="12809" width="20.7109375" customWidth="1"/>
    <col min="12810" max="12810" width="16.85546875" customWidth="1"/>
    <col min="12811" max="12811" width="22.85546875" customWidth="1"/>
    <col min="12812" max="12812" width="22" customWidth="1"/>
    <col min="12813" max="12813" width="31.140625" customWidth="1"/>
    <col min="12815" max="12815" width="13.7109375" bestFit="1" customWidth="1"/>
    <col min="13057" max="13057" width="3.7109375" customWidth="1"/>
    <col min="13058" max="13058" width="46.85546875" customWidth="1"/>
    <col min="13059" max="13059" width="24" customWidth="1"/>
    <col min="13060" max="13060" width="16.42578125" customWidth="1"/>
    <col min="13061" max="13061" width="17.42578125" customWidth="1"/>
    <col min="13062" max="13062" width="16.5703125" customWidth="1"/>
    <col min="13063" max="13063" width="22.7109375" customWidth="1"/>
    <col min="13064" max="13064" width="18.85546875" customWidth="1"/>
    <col min="13065" max="13065" width="20.7109375" customWidth="1"/>
    <col min="13066" max="13066" width="16.85546875" customWidth="1"/>
    <col min="13067" max="13067" width="22.85546875" customWidth="1"/>
    <col min="13068" max="13068" width="22" customWidth="1"/>
    <col min="13069" max="13069" width="31.140625" customWidth="1"/>
    <col min="13071" max="13071" width="13.7109375" bestFit="1" customWidth="1"/>
    <col min="13313" max="13313" width="3.7109375" customWidth="1"/>
    <col min="13314" max="13314" width="46.85546875" customWidth="1"/>
    <col min="13315" max="13315" width="24" customWidth="1"/>
    <col min="13316" max="13316" width="16.42578125" customWidth="1"/>
    <col min="13317" max="13317" width="17.42578125" customWidth="1"/>
    <col min="13318" max="13318" width="16.5703125" customWidth="1"/>
    <col min="13319" max="13319" width="22.7109375" customWidth="1"/>
    <col min="13320" max="13320" width="18.85546875" customWidth="1"/>
    <col min="13321" max="13321" width="20.7109375" customWidth="1"/>
    <col min="13322" max="13322" width="16.85546875" customWidth="1"/>
    <col min="13323" max="13323" width="22.85546875" customWidth="1"/>
    <col min="13324" max="13324" width="22" customWidth="1"/>
    <col min="13325" max="13325" width="31.140625" customWidth="1"/>
    <col min="13327" max="13327" width="13.7109375" bestFit="1" customWidth="1"/>
    <col min="13569" max="13569" width="3.7109375" customWidth="1"/>
    <col min="13570" max="13570" width="46.85546875" customWidth="1"/>
    <col min="13571" max="13571" width="24" customWidth="1"/>
    <col min="13572" max="13572" width="16.42578125" customWidth="1"/>
    <col min="13573" max="13573" width="17.42578125" customWidth="1"/>
    <col min="13574" max="13574" width="16.5703125" customWidth="1"/>
    <col min="13575" max="13575" width="22.7109375" customWidth="1"/>
    <col min="13576" max="13576" width="18.85546875" customWidth="1"/>
    <col min="13577" max="13577" width="20.7109375" customWidth="1"/>
    <col min="13578" max="13578" width="16.85546875" customWidth="1"/>
    <col min="13579" max="13579" width="22.85546875" customWidth="1"/>
    <col min="13580" max="13580" width="22" customWidth="1"/>
    <col min="13581" max="13581" width="31.140625" customWidth="1"/>
    <col min="13583" max="13583" width="13.7109375" bestFit="1" customWidth="1"/>
    <col min="13825" max="13825" width="3.7109375" customWidth="1"/>
    <col min="13826" max="13826" width="46.85546875" customWidth="1"/>
    <col min="13827" max="13827" width="24" customWidth="1"/>
    <col min="13828" max="13828" width="16.42578125" customWidth="1"/>
    <col min="13829" max="13829" width="17.42578125" customWidth="1"/>
    <col min="13830" max="13830" width="16.5703125" customWidth="1"/>
    <col min="13831" max="13831" width="22.7109375" customWidth="1"/>
    <col min="13832" max="13832" width="18.85546875" customWidth="1"/>
    <col min="13833" max="13833" width="20.7109375" customWidth="1"/>
    <col min="13834" max="13834" width="16.85546875" customWidth="1"/>
    <col min="13835" max="13835" width="22.85546875" customWidth="1"/>
    <col min="13836" max="13836" width="22" customWidth="1"/>
    <col min="13837" max="13837" width="31.140625" customWidth="1"/>
    <col min="13839" max="13839" width="13.7109375" bestFit="1" customWidth="1"/>
    <col min="14081" max="14081" width="3.7109375" customWidth="1"/>
    <col min="14082" max="14082" width="46.85546875" customWidth="1"/>
    <col min="14083" max="14083" width="24" customWidth="1"/>
    <col min="14084" max="14084" width="16.42578125" customWidth="1"/>
    <col min="14085" max="14085" width="17.42578125" customWidth="1"/>
    <col min="14086" max="14086" width="16.5703125" customWidth="1"/>
    <col min="14087" max="14087" width="22.7109375" customWidth="1"/>
    <col min="14088" max="14088" width="18.85546875" customWidth="1"/>
    <col min="14089" max="14089" width="20.7109375" customWidth="1"/>
    <col min="14090" max="14090" width="16.85546875" customWidth="1"/>
    <col min="14091" max="14091" width="22.85546875" customWidth="1"/>
    <col min="14092" max="14092" width="22" customWidth="1"/>
    <col min="14093" max="14093" width="31.140625" customWidth="1"/>
    <col min="14095" max="14095" width="13.7109375" bestFit="1" customWidth="1"/>
    <col min="14337" max="14337" width="3.7109375" customWidth="1"/>
    <col min="14338" max="14338" width="46.85546875" customWidth="1"/>
    <col min="14339" max="14339" width="24" customWidth="1"/>
    <col min="14340" max="14340" width="16.42578125" customWidth="1"/>
    <col min="14341" max="14341" width="17.42578125" customWidth="1"/>
    <col min="14342" max="14342" width="16.5703125" customWidth="1"/>
    <col min="14343" max="14343" width="22.7109375" customWidth="1"/>
    <col min="14344" max="14344" width="18.85546875" customWidth="1"/>
    <col min="14345" max="14345" width="20.7109375" customWidth="1"/>
    <col min="14346" max="14346" width="16.85546875" customWidth="1"/>
    <col min="14347" max="14347" width="22.85546875" customWidth="1"/>
    <col min="14348" max="14348" width="22" customWidth="1"/>
    <col min="14349" max="14349" width="31.140625" customWidth="1"/>
    <col min="14351" max="14351" width="13.7109375" bestFit="1" customWidth="1"/>
    <col min="14593" max="14593" width="3.7109375" customWidth="1"/>
    <col min="14594" max="14594" width="46.85546875" customWidth="1"/>
    <col min="14595" max="14595" width="24" customWidth="1"/>
    <col min="14596" max="14596" width="16.42578125" customWidth="1"/>
    <col min="14597" max="14597" width="17.42578125" customWidth="1"/>
    <col min="14598" max="14598" width="16.5703125" customWidth="1"/>
    <col min="14599" max="14599" width="22.7109375" customWidth="1"/>
    <col min="14600" max="14600" width="18.85546875" customWidth="1"/>
    <col min="14601" max="14601" width="20.7109375" customWidth="1"/>
    <col min="14602" max="14602" width="16.85546875" customWidth="1"/>
    <col min="14603" max="14603" width="22.85546875" customWidth="1"/>
    <col min="14604" max="14604" width="22" customWidth="1"/>
    <col min="14605" max="14605" width="31.140625" customWidth="1"/>
    <col min="14607" max="14607" width="13.7109375" bestFit="1" customWidth="1"/>
    <col min="14849" max="14849" width="3.7109375" customWidth="1"/>
    <col min="14850" max="14850" width="46.85546875" customWidth="1"/>
    <col min="14851" max="14851" width="24" customWidth="1"/>
    <col min="14852" max="14852" width="16.42578125" customWidth="1"/>
    <col min="14853" max="14853" width="17.42578125" customWidth="1"/>
    <col min="14854" max="14854" width="16.5703125" customWidth="1"/>
    <col min="14855" max="14855" width="22.7109375" customWidth="1"/>
    <col min="14856" max="14856" width="18.85546875" customWidth="1"/>
    <col min="14857" max="14857" width="20.7109375" customWidth="1"/>
    <col min="14858" max="14858" width="16.85546875" customWidth="1"/>
    <col min="14859" max="14859" width="22.85546875" customWidth="1"/>
    <col min="14860" max="14860" width="22" customWidth="1"/>
    <col min="14861" max="14861" width="31.140625" customWidth="1"/>
    <col min="14863" max="14863" width="13.7109375" bestFit="1" customWidth="1"/>
    <col min="15105" max="15105" width="3.7109375" customWidth="1"/>
    <col min="15106" max="15106" width="46.85546875" customWidth="1"/>
    <col min="15107" max="15107" width="24" customWidth="1"/>
    <col min="15108" max="15108" width="16.42578125" customWidth="1"/>
    <col min="15109" max="15109" width="17.42578125" customWidth="1"/>
    <col min="15110" max="15110" width="16.5703125" customWidth="1"/>
    <col min="15111" max="15111" width="22.7109375" customWidth="1"/>
    <col min="15112" max="15112" width="18.85546875" customWidth="1"/>
    <col min="15113" max="15113" width="20.7109375" customWidth="1"/>
    <col min="15114" max="15114" width="16.85546875" customWidth="1"/>
    <col min="15115" max="15115" width="22.85546875" customWidth="1"/>
    <col min="15116" max="15116" width="22" customWidth="1"/>
    <col min="15117" max="15117" width="31.140625" customWidth="1"/>
    <col min="15119" max="15119" width="13.7109375" bestFit="1" customWidth="1"/>
    <col min="15361" max="15361" width="3.7109375" customWidth="1"/>
    <col min="15362" max="15362" width="46.85546875" customWidth="1"/>
    <col min="15363" max="15363" width="24" customWidth="1"/>
    <col min="15364" max="15364" width="16.42578125" customWidth="1"/>
    <col min="15365" max="15365" width="17.42578125" customWidth="1"/>
    <col min="15366" max="15366" width="16.5703125" customWidth="1"/>
    <col min="15367" max="15367" width="22.7109375" customWidth="1"/>
    <col min="15368" max="15368" width="18.85546875" customWidth="1"/>
    <col min="15369" max="15369" width="20.7109375" customWidth="1"/>
    <col min="15370" max="15370" width="16.85546875" customWidth="1"/>
    <col min="15371" max="15371" width="22.85546875" customWidth="1"/>
    <col min="15372" max="15372" width="22" customWidth="1"/>
    <col min="15373" max="15373" width="31.140625" customWidth="1"/>
    <col min="15375" max="15375" width="13.7109375" bestFit="1" customWidth="1"/>
    <col min="15617" max="15617" width="3.7109375" customWidth="1"/>
    <col min="15618" max="15618" width="46.85546875" customWidth="1"/>
    <col min="15619" max="15619" width="24" customWidth="1"/>
    <col min="15620" max="15620" width="16.42578125" customWidth="1"/>
    <col min="15621" max="15621" width="17.42578125" customWidth="1"/>
    <col min="15622" max="15622" width="16.5703125" customWidth="1"/>
    <col min="15623" max="15623" width="22.7109375" customWidth="1"/>
    <col min="15624" max="15624" width="18.85546875" customWidth="1"/>
    <col min="15625" max="15625" width="20.7109375" customWidth="1"/>
    <col min="15626" max="15626" width="16.85546875" customWidth="1"/>
    <col min="15627" max="15627" width="22.85546875" customWidth="1"/>
    <col min="15628" max="15628" width="22" customWidth="1"/>
    <col min="15629" max="15629" width="31.140625" customWidth="1"/>
    <col min="15631" max="15631" width="13.7109375" bestFit="1" customWidth="1"/>
    <col min="15873" max="15873" width="3.7109375" customWidth="1"/>
    <col min="15874" max="15874" width="46.85546875" customWidth="1"/>
    <col min="15875" max="15875" width="24" customWidth="1"/>
    <col min="15876" max="15876" width="16.42578125" customWidth="1"/>
    <col min="15877" max="15877" width="17.42578125" customWidth="1"/>
    <col min="15878" max="15878" width="16.5703125" customWidth="1"/>
    <col min="15879" max="15879" width="22.7109375" customWidth="1"/>
    <col min="15880" max="15880" width="18.85546875" customWidth="1"/>
    <col min="15881" max="15881" width="20.7109375" customWidth="1"/>
    <col min="15882" max="15882" width="16.85546875" customWidth="1"/>
    <col min="15883" max="15883" width="22.85546875" customWidth="1"/>
    <col min="15884" max="15884" width="22" customWidth="1"/>
    <col min="15885" max="15885" width="31.140625" customWidth="1"/>
    <col min="15887" max="15887" width="13.7109375" bestFit="1" customWidth="1"/>
    <col min="16129" max="16129" width="3.7109375" customWidth="1"/>
    <col min="16130" max="16130" width="46.85546875" customWidth="1"/>
    <col min="16131" max="16131" width="24" customWidth="1"/>
    <col min="16132" max="16132" width="16.42578125" customWidth="1"/>
    <col min="16133" max="16133" width="17.42578125" customWidth="1"/>
    <col min="16134" max="16134" width="16.5703125" customWidth="1"/>
    <col min="16135" max="16135" width="22.7109375" customWidth="1"/>
    <col min="16136" max="16136" width="18.85546875" customWidth="1"/>
    <col min="16137" max="16137" width="20.7109375" customWidth="1"/>
    <col min="16138" max="16138" width="16.85546875" customWidth="1"/>
    <col min="16139" max="16139" width="22.85546875" customWidth="1"/>
    <col min="16140" max="16140" width="22" customWidth="1"/>
    <col min="16141" max="16141" width="31.140625" customWidth="1"/>
    <col min="16143" max="16143" width="13.7109375" bestFit="1" customWidth="1"/>
  </cols>
  <sheetData>
    <row r="1" spans="1:13" ht="18" hidden="1" x14ac:dyDescent="0.25">
      <c r="C1" s="173" t="s">
        <v>97</v>
      </c>
      <c r="D1" s="173"/>
      <c r="E1" s="173"/>
      <c r="F1" s="173"/>
      <c r="G1" s="173"/>
      <c r="H1" s="173"/>
      <c r="I1" s="173"/>
      <c r="J1" s="173"/>
      <c r="K1" s="173"/>
    </row>
    <row r="2" spans="1:13" ht="18" hidden="1" x14ac:dyDescent="0.25">
      <c r="C2" s="173" t="s">
        <v>98</v>
      </c>
      <c r="D2" s="173"/>
      <c r="E2" s="173"/>
      <c r="F2" s="173"/>
      <c r="G2" s="173"/>
      <c r="H2" s="173"/>
      <c r="I2" s="173"/>
      <c r="J2" s="173"/>
      <c r="K2" s="173"/>
    </row>
    <row r="3" spans="1:13" ht="18" hidden="1" x14ac:dyDescent="0.25">
      <c r="A3" s="174">
        <v>38138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ht="15.75" hidden="1" x14ac:dyDescent="0.25">
      <c r="A4" s="51"/>
      <c r="B4" s="51"/>
      <c r="C4" s="172" t="s">
        <v>100</v>
      </c>
      <c r="D4" s="172"/>
      <c r="E4" s="172"/>
      <c r="F4" s="172"/>
      <c r="G4" s="172"/>
      <c r="H4" s="172"/>
      <c r="I4" s="172"/>
      <c r="J4" s="172"/>
      <c r="K4" s="172"/>
      <c r="L4" s="52" t="s">
        <v>78</v>
      </c>
      <c r="M4" s="53"/>
    </row>
    <row r="5" spans="1:13" ht="16.5" hidden="1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5" t="s">
        <v>94</v>
      </c>
      <c r="M5" s="53"/>
    </row>
    <row r="6" spans="1:13" s="51" customFormat="1" ht="17.25" hidden="1" thickTop="1" thickBot="1" x14ac:dyDescent="0.3">
      <c r="A6" s="56"/>
      <c r="B6" s="55" t="s">
        <v>79</v>
      </c>
      <c r="C6" s="55" t="s">
        <v>67</v>
      </c>
      <c r="D6" s="55" t="s">
        <v>10</v>
      </c>
      <c r="E6" s="55" t="s">
        <v>11</v>
      </c>
      <c r="F6" s="55" t="s">
        <v>12</v>
      </c>
      <c r="G6" s="55" t="s">
        <v>13</v>
      </c>
      <c r="H6" s="55" t="s">
        <v>81</v>
      </c>
      <c r="I6" s="55" t="s">
        <v>15</v>
      </c>
      <c r="J6" s="55" t="s">
        <v>82</v>
      </c>
      <c r="K6" s="55" t="s">
        <v>101</v>
      </c>
      <c r="L6" s="55" t="s">
        <v>84</v>
      </c>
      <c r="M6" s="57" t="s">
        <v>4</v>
      </c>
    </row>
    <row r="7" spans="1:13" ht="15.75" hidden="1" x14ac:dyDescent="0.25">
      <c r="A7" s="58">
        <v>1</v>
      </c>
      <c r="B7" s="51" t="s">
        <v>18</v>
      </c>
      <c r="C7" s="59">
        <v>13061937274</v>
      </c>
      <c r="D7" s="59"/>
      <c r="E7" s="59"/>
      <c r="F7" s="59"/>
      <c r="G7" s="59">
        <v>247503224910</v>
      </c>
      <c r="H7" s="59">
        <v>50898024150</v>
      </c>
      <c r="I7" s="59">
        <v>405570379321</v>
      </c>
      <c r="J7" s="59"/>
      <c r="K7" s="59"/>
      <c r="L7" s="59">
        <v>476954601844</v>
      </c>
      <c r="M7" s="60">
        <f t="shared" ref="M7:M38" si="0">SUM(C7:L7)</f>
        <v>1193988167499</v>
      </c>
    </row>
    <row r="8" spans="1:13" ht="15.75" hidden="1" x14ac:dyDescent="0.25">
      <c r="A8" s="58">
        <v>2</v>
      </c>
      <c r="B8" s="51" t="s">
        <v>20</v>
      </c>
      <c r="C8" s="59">
        <v>222653321877</v>
      </c>
      <c r="D8" s="59">
        <v>297600</v>
      </c>
      <c r="E8" s="59"/>
      <c r="F8" s="59"/>
      <c r="G8" s="59">
        <v>141034465463</v>
      </c>
      <c r="H8" s="59">
        <v>54663660502</v>
      </c>
      <c r="I8" s="59">
        <v>441104338058</v>
      </c>
      <c r="J8" s="59"/>
      <c r="K8" s="59">
        <v>3780000</v>
      </c>
      <c r="L8" s="59">
        <v>533514185415</v>
      </c>
      <c r="M8" s="60">
        <f t="shared" si="0"/>
        <v>1392974048915</v>
      </c>
    </row>
    <row r="9" spans="1:13" ht="10.5" hidden="1" customHeight="1" x14ac:dyDescent="0.25">
      <c r="A9" s="58">
        <v>3</v>
      </c>
      <c r="B9" s="51" t="s">
        <v>21</v>
      </c>
      <c r="C9" s="59">
        <v>9896205218</v>
      </c>
      <c r="D9" s="59">
        <v>5624000</v>
      </c>
      <c r="E9" s="59"/>
      <c r="F9" s="59"/>
      <c r="G9" s="59">
        <v>329471163933</v>
      </c>
      <c r="H9" s="59">
        <v>215311813425</v>
      </c>
      <c r="I9" s="59">
        <v>936056079896</v>
      </c>
      <c r="J9" s="59"/>
      <c r="K9" s="59"/>
      <c r="L9" s="59">
        <v>44708183872</v>
      </c>
      <c r="M9" s="60">
        <f t="shared" si="0"/>
        <v>1535449070344</v>
      </c>
    </row>
    <row r="10" spans="1:13" ht="15.75" hidden="1" x14ac:dyDescent="0.25">
      <c r="A10" s="58">
        <v>4</v>
      </c>
      <c r="B10" s="51" t="s">
        <v>22</v>
      </c>
      <c r="C10" s="61">
        <v>13056322739</v>
      </c>
      <c r="D10" s="61"/>
      <c r="E10" s="61"/>
      <c r="F10" s="61"/>
      <c r="G10" s="61">
        <v>705389910294</v>
      </c>
      <c r="H10" s="61">
        <v>108915545774</v>
      </c>
      <c r="I10" s="61">
        <v>875004181216</v>
      </c>
      <c r="J10" s="61"/>
      <c r="K10" s="61"/>
      <c r="L10" s="61">
        <v>653088130103</v>
      </c>
      <c r="M10" s="60">
        <f t="shared" si="0"/>
        <v>2355454090126</v>
      </c>
    </row>
    <row r="11" spans="1:13" ht="15.75" hidden="1" x14ac:dyDescent="0.25">
      <c r="A11" s="58">
        <v>5</v>
      </c>
      <c r="B11" s="51" t="s">
        <v>85</v>
      </c>
      <c r="C11" s="59">
        <v>2281004934</v>
      </c>
      <c r="D11" s="59"/>
      <c r="E11" s="59"/>
      <c r="F11" s="59"/>
      <c r="G11" s="59">
        <v>788909113661</v>
      </c>
      <c r="H11" s="59">
        <v>56380918320</v>
      </c>
      <c r="I11" s="59">
        <v>382920407373</v>
      </c>
      <c r="J11" s="59"/>
      <c r="K11" s="59"/>
      <c r="L11" s="59">
        <v>205114041544</v>
      </c>
      <c r="M11" s="60">
        <f t="shared" si="0"/>
        <v>1435605485832</v>
      </c>
    </row>
    <row r="12" spans="1:13" ht="15.75" hidden="1" x14ac:dyDescent="0.25">
      <c r="A12" s="58">
        <v>6</v>
      </c>
      <c r="B12" s="51" t="s">
        <v>24</v>
      </c>
      <c r="C12" s="59">
        <v>20556858683</v>
      </c>
      <c r="D12" s="59"/>
      <c r="E12" s="59"/>
      <c r="F12" s="59"/>
      <c r="G12" s="59">
        <v>144271984662</v>
      </c>
      <c r="H12" s="59">
        <v>25920111710</v>
      </c>
      <c r="I12" s="59">
        <v>145616885337</v>
      </c>
      <c r="J12" s="59"/>
      <c r="K12" s="59">
        <v>94350</v>
      </c>
      <c r="L12" s="59">
        <v>1344524798097</v>
      </c>
      <c r="M12" s="60">
        <f t="shared" si="0"/>
        <v>1680890732839</v>
      </c>
    </row>
    <row r="13" spans="1:13" ht="15.75" hidden="1" x14ac:dyDescent="0.25">
      <c r="A13" s="58">
        <v>7</v>
      </c>
      <c r="B13" s="51" t="s">
        <v>25</v>
      </c>
      <c r="C13" s="59">
        <v>40563491873</v>
      </c>
      <c r="D13" s="59"/>
      <c r="E13" s="59"/>
      <c r="F13" s="59"/>
      <c r="G13" s="59">
        <v>185980649332</v>
      </c>
      <c r="H13" s="59">
        <v>36253238500</v>
      </c>
      <c r="I13" s="59">
        <v>512727279012</v>
      </c>
      <c r="J13" s="59"/>
      <c r="K13" s="59"/>
      <c r="L13" s="59"/>
      <c r="M13" s="60">
        <f t="shared" si="0"/>
        <v>775524658717</v>
      </c>
    </row>
    <row r="14" spans="1:13" ht="15.75" hidden="1" x14ac:dyDescent="0.25">
      <c r="A14" s="58">
        <v>8</v>
      </c>
      <c r="B14" s="51" t="s">
        <v>26</v>
      </c>
      <c r="C14" s="59">
        <v>76541259139</v>
      </c>
      <c r="D14" s="59"/>
      <c r="E14" s="59"/>
      <c r="F14" s="59"/>
      <c r="G14" s="59">
        <v>9762265454</v>
      </c>
      <c r="H14" s="59">
        <v>4312598169</v>
      </c>
      <c r="I14" s="59">
        <v>50141489539</v>
      </c>
      <c r="J14" s="59"/>
      <c r="K14" s="59">
        <v>40763500</v>
      </c>
      <c r="L14" s="59"/>
      <c r="M14" s="60">
        <f t="shared" si="0"/>
        <v>140798375801</v>
      </c>
    </row>
    <row r="15" spans="1:13" ht="15.75" hidden="1" x14ac:dyDescent="0.25">
      <c r="A15" s="58">
        <v>9</v>
      </c>
      <c r="B15" s="51" t="s">
        <v>27</v>
      </c>
      <c r="C15" s="59">
        <v>227601041739</v>
      </c>
      <c r="D15" s="59">
        <v>4756000</v>
      </c>
      <c r="E15" s="59"/>
      <c r="F15" s="59"/>
      <c r="G15" s="59">
        <v>21946354075</v>
      </c>
      <c r="H15" s="59">
        <v>9047632958</v>
      </c>
      <c r="I15" s="59">
        <v>95736796707</v>
      </c>
      <c r="J15" s="59">
        <v>500000</v>
      </c>
      <c r="K15" s="59">
        <v>119712894</v>
      </c>
      <c r="L15" s="59">
        <v>126291532424</v>
      </c>
      <c r="M15" s="60">
        <f t="shared" si="0"/>
        <v>480748326797</v>
      </c>
    </row>
    <row r="16" spans="1:13" ht="15.75" hidden="1" x14ac:dyDescent="0.25">
      <c r="A16" s="58">
        <v>10</v>
      </c>
      <c r="B16" s="51" t="s">
        <v>28</v>
      </c>
      <c r="C16" s="59">
        <v>23731748067</v>
      </c>
      <c r="D16" s="59"/>
      <c r="E16" s="59"/>
      <c r="F16" s="59"/>
      <c r="G16" s="59">
        <v>87637793848</v>
      </c>
      <c r="H16" s="59"/>
      <c r="I16" s="59"/>
      <c r="J16" s="59"/>
      <c r="K16" s="59"/>
      <c r="L16" s="59">
        <v>305442379010</v>
      </c>
      <c r="M16" s="60">
        <f t="shared" si="0"/>
        <v>416811920925</v>
      </c>
    </row>
    <row r="17" spans="1:13" ht="15.75" hidden="1" x14ac:dyDescent="0.25">
      <c r="A17" s="58">
        <v>11</v>
      </c>
      <c r="B17" s="51" t="s">
        <v>29</v>
      </c>
      <c r="C17" s="59">
        <v>12059424781</v>
      </c>
      <c r="D17" s="59"/>
      <c r="E17" s="59"/>
      <c r="F17" s="59"/>
      <c r="G17" s="59">
        <v>5146533604</v>
      </c>
      <c r="H17" s="59">
        <v>1041074942</v>
      </c>
      <c r="I17" s="59">
        <v>10398350286</v>
      </c>
      <c r="J17" s="59"/>
      <c r="K17" s="59"/>
      <c r="L17" s="59">
        <v>117465556610</v>
      </c>
      <c r="M17" s="60">
        <f>SUM(C17:L17)</f>
        <v>146110940223</v>
      </c>
    </row>
    <row r="18" spans="1:13" ht="15.75" hidden="1" x14ac:dyDescent="0.25">
      <c r="A18" s="58">
        <v>12</v>
      </c>
      <c r="B18" s="51" t="s">
        <v>30</v>
      </c>
      <c r="C18" s="59">
        <v>38837133</v>
      </c>
      <c r="D18" s="59"/>
      <c r="E18" s="59"/>
      <c r="F18" s="59"/>
      <c r="G18" s="59">
        <v>232567996803</v>
      </c>
      <c r="H18" s="59">
        <v>75093910892</v>
      </c>
      <c r="I18" s="59">
        <v>570790648074</v>
      </c>
      <c r="J18" s="59"/>
      <c r="K18" s="59"/>
      <c r="L18" s="59">
        <v>629937371344</v>
      </c>
      <c r="M18" s="60">
        <f t="shared" si="0"/>
        <v>1508428764246</v>
      </c>
    </row>
    <row r="19" spans="1:13" ht="15.75" hidden="1" x14ac:dyDescent="0.25">
      <c r="A19" s="58">
        <v>13</v>
      </c>
      <c r="B19" s="51" t="s">
        <v>31</v>
      </c>
      <c r="C19" s="59">
        <v>35854259450</v>
      </c>
      <c r="D19" s="59"/>
      <c r="E19" s="59"/>
      <c r="F19" s="59"/>
      <c r="G19" s="59">
        <v>35208067316</v>
      </c>
      <c r="H19" s="59">
        <v>6018715584</v>
      </c>
      <c r="I19" s="59"/>
      <c r="J19" s="59"/>
      <c r="K19" s="59"/>
      <c r="L19" s="59">
        <v>144538076005</v>
      </c>
      <c r="M19" s="60">
        <f t="shared" si="0"/>
        <v>221619118355</v>
      </c>
    </row>
    <row r="20" spans="1:13" ht="15.75" hidden="1" x14ac:dyDescent="0.25">
      <c r="A20" s="58">
        <v>14</v>
      </c>
      <c r="B20" s="51" t="s">
        <v>32</v>
      </c>
      <c r="C20" s="59">
        <v>3570311591</v>
      </c>
      <c r="D20" s="59">
        <v>297000</v>
      </c>
      <c r="E20" s="59"/>
      <c r="F20" s="59"/>
      <c r="G20" s="59">
        <v>22381417745</v>
      </c>
      <c r="H20" s="59">
        <v>18160208068</v>
      </c>
      <c r="I20" s="59">
        <v>251073639</v>
      </c>
      <c r="J20" s="59"/>
      <c r="K20" s="59"/>
      <c r="L20" s="59">
        <v>27686685422</v>
      </c>
      <c r="M20" s="60">
        <f t="shared" si="0"/>
        <v>72049993465</v>
      </c>
    </row>
    <row r="21" spans="1:13" ht="15.75" hidden="1" x14ac:dyDescent="0.25">
      <c r="A21" s="58">
        <v>15</v>
      </c>
      <c r="B21" s="51" t="s">
        <v>33</v>
      </c>
      <c r="C21" s="59">
        <v>456409082399</v>
      </c>
      <c r="D21" s="59">
        <v>891000</v>
      </c>
      <c r="E21" s="59">
        <v>25038000</v>
      </c>
      <c r="F21" s="59"/>
      <c r="G21" s="59">
        <v>13416755910</v>
      </c>
      <c r="H21" s="59">
        <v>21565783028</v>
      </c>
      <c r="I21" s="59">
        <v>31161732213</v>
      </c>
      <c r="J21" s="59">
        <v>921600</v>
      </c>
      <c r="K21" s="59">
        <v>2559060618</v>
      </c>
      <c r="L21" s="59">
        <v>18901772849</v>
      </c>
      <c r="M21" s="60">
        <f t="shared" si="0"/>
        <v>544041037617</v>
      </c>
    </row>
    <row r="22" spans="1:13" ht="15.75" hidden="1" x14ac:dyDescent="0.25">
      <c r="A22" s="58">
        <v>16</v>
      </c>
      <c r="B22" s="51" t="s">
        <v>34</v>
      </c>
      <c r="C22" s="59">
        <v>4955730995</v>
      </c>
      <c r="D22" s="59"/>
      <c r="E22" s="59"/>
      <c r="F22" s="59"/>
      <c r="G22" s="59">
        <v>3910726941</v>
      </c>
      <c r="H22" s="59">
        <v>3440014901</v>
      </c>
      <c r="I22" s="59">
        <v>12210949091</v>
      </c>
      <c r="J22" s="59"/>
      <c r="K22" s="59"/>
      <c r="L22" s="59">
        <v>89147402755</v>
      </c>
      <c r="M22" s="60">
        <f t="shared" si="0"/>
        <v>113664824683</v>
      </c>
    </row>
    <row r="23" spans="1:13" ht="15.75" hidden="1" x14ac:dyDescent="0.25">
      <c r="A23" s="58">
        <v>17</v>
      </c>
      <c r="B23" s="51" t="s">
        <v>35</v>
      </c>
      <c r="C23" s="59">
        <v>46083507665</v>
      </c>
      <c r="D23" s="59"/>
      <c r="E23" s="59"/>
      <c r="F23" s="59"/>
      <c r="G23" s="59">
        <v>27024548087</v>
      </c>
      <c r="H23" s="59">
        <v>1054545509</v>
      </c>
      <c r="I23" s="59"/>
      <c r="J23" s="59"/>
      <c r="K23" s="59"/>
      <c r="L23" s="59">
        <v>11231253908</v>
      </c>
      <c r="M23" s="60">
        <f t="shared" si="0"/>
        <v>85393855169</v>
      </c>
    </row>
    <row r="24" spans="1:13" ht="15.75" hidden="1" x14ac:dyDescent="0.25">
      <c r="A24" s="58">
        <v>18</v>
      </c>
      <c r="B24" s="51" t="s">
        <v>36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>
        <f t="shared" si="0"/>
        <v>0</v>
      </c>
    </row>
    <row r="25" spans="1:13" ht="15.75" hidden="1" x14ac:dyDescent="0.25">
      <c r="A25" s="58">
        <v>19</v>
      </c>
      <c r="B25" s="51" t="s">
        <v>37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>
        <f t="shared" si="0"/>
        <v>0</v>
      </c>
    </row>
    <row r="26" spans="1:13" ht="15.75" hidden="1" x14ac:dyDescent="0.25">
      <c r="A26" s="58">
        <v>20</v>
      </c>
      <c r="B26" s="51" t="s">
        <v>38</v>
      </c>
      <c r="C26" s="59">
        <v>4000441099</v>
      </c>
      <c r="D26" s="59"/>
      <c r="E26" s="59"/>
      <c r="F26" s="59"/>
      <c r="G26" s="59">
        <v>45746301652</v>
      </c>
      <c r="H26" s="59">
        <v>16082612326</v>
      </c>
      <c r="I26" s="59">
        <v>57152465118</v>
      </c>
      <c r="J26" s="59"/>
      <c r="K26" s="59"/>
      <c r="L26" s="59">
        <v>644932438182</v>
      </c>
      <c r="M26" s="60">
        <f t="shared" si="0"/>
        <v>767914258377</v>
      </c>
    </row>
    <row r="27" spans="1:13" ht="15.75" hidden="1" x14ac:dyDescent="0.25">
      <c r="A27" s="58">
        <v>21</v>
      </c>
      <c r="B27" s="51" t="s">
        <v>39</v>
      </c>
      <c r="C27" s="59">
        <v>4367471509</v>
      </c>
      <c r="D27" s="59">
        <v>1042000</v>
      </c>
      <c r="E27" s="59"/>
      <c r="F27" s="59"/>
      <c r="G27" s="59"/>
      <c r="H27" s="59"/>
      <c r="I27" s="59"/>
      <c r="J27" s="59"/>
      <c r="K27" s="59"/>
      <c r="L27" s="59">
        <v>3467415683</v>
      </c>
      <c r="M27" s="60">
        <f t="shared" si="0"/>
        <v>7835929192</v>
      </c>
    </row>
    <row r="28" spans="1:13" ht="15.75" hidden="1" x14ac:dyDescent="0.25">
      <c r="A28" s="58">
        <v>22</v>
      </c>
      <c r="B28" s="51" t="s">
        <v>40</v>
      </c>
      <c r="C28" s="61">
        <v>2895302146</v>
      </c>
      <c r="D28" s="61"/>
      <c r="E28" s="61">
        <v>41295879</v>
      </c>
      <c r="F28" s="62"/>
      <c r="G28" s="61"/>
      <c r="H28" s="61"/>
      <c r="I28" s="61"/>
      <c r="J28" s="61"/>
      <c r="K28" s="61"/>
      <c r="L28" s="61">
        <v>4876792048</v>
      </c>
      <c r="M28" s="60">
        <f t="shared" si="0"/>
        <v>7813390073</v>
      </c>
    </row>
    <row r="29" spans="1:13" ht="15.75" hidden="1" x14ac:dyDescent="0.25">
      <c r="A29" s="58">
        <v>23</v>
      </c>
      <c r="B29" s="51" t="s">
        <v>41</v>
      </c>
      <c r="C29" s="59">
        <v>27103823602</v>
      </c>
      <c r="D29" s="59">
        <v>1490000</v>
      </c>
      <c r="E29" s="59">
        <v>16257879</v>
      </c>
      <c r="F29" s="59"/>
      <c r="G29" s="59">
        <v>7218579</v>
      </c>
      <c r="H29" s="59"/>
      <c r="I29" s="59"/>
      <c r="J29" s="59"/>
      <c r="K29" s="59"/>
      <c r="L29" s="59"/>
      <c r="M29" s="60">
        <f t="shared" si="0"/>
        <v>27128790060</v>
      </c>
    </row>
    <row r="30" spans="1:13" ht="15.75" hidden="1" x14ac:dyDescent="0.25">
      <c r="A30" s="58">
        <v>24</v>
      </c>
      <c r="B30" s="51" t="s">
        <v>42</v>
      </c>
      <c r="C30" s="59">
        <v>1908879161</v>
      </c>
      <c r="D30" s="59"/>
      <c r="E30" s="59"/>
      <c r="F30" s="59"/>
      <c r="G30" s="63"/>
      <c r="H30" s="59"/>
      <c r="I30" s="59"/>
      <c r="J30" s="59"/>
      <c r="K30" s="59"/>
      <c r="L30" s="59">
        <v>2544592513</v>
      </c>
      <c r="M30" s="60">
        <f t="shared" si="0"/>
        <v>4453471674</v>
      </c>
    </row>
    <row r="31" spans="1:13" ht="12.75" hidden="1" customHeight="1" x14ac:dyDescent="0.25">
      <c r="A31" s="58">
        <v>25</v>
      </c>
      <c r="B31" s="51" t="s">
        <v>43</v>
      </c>
      <c r="C31" s="59">
        <v>1439044849</v>
      </c>
      <c r="D31" s="59">
        <v>3405000</v>
      </c>
      <c r="E31" s="59"/>
      <c r="F31" s="59"/>
      <c r="G31" s="59"/>
      <c r="H31" s="59"/>
      <c r="I31" s="59"/>
      <c r="J31" s="59"/>
      <c r="K31" s="59">
        <v>1101194</v>
      </c>
      <c r="L31" s="59"/>
      <c r="M31" s="60">
        <f t="shared" si="0"/>
        <v>1443551043</v>
      </c>
    </row>
    <row r="32" spans="1:13" ht="15.75" hidden="1" x14ac:dyDescent="0.25">
      <c r="A32" s="58">
        <v>26</v>
      </c>
      <c r="B32" s="51" t="s">
        <v>44</v>
      </c>
      <c r="C32" s="59">
        <v>438502733</v>
      </c>
      <c r="D32" s="59">
        <v>297000</v>
      </c>
      <c r="E32" s="59"/>
      <c r="F32" s="59"/>
      <c r="G32" s="59"/>
      <c r="H32" s="59"/>
      <c r="I32" s="59"/>
      <c r="J32" s="59"/>
      <c r="K32" s="59"/>
      <c r="L32" s="59"/>
      <c r="M32" s="60">
        <f t="shared" si="0"/>
        <v>438799733</v>
      </c>
    </row>
    <row r="33" spans="1:13" ht="15.75" hidden="1" x14ac:dyDescent="0.25">
      <c r="A33" s="58">
        <v>27</v>
      </c>
      <c r="B33" s="51" t="s">
        <v>45</v>
      </c>
      <c r="C33" s="59">
        <v>3158230145</v>
      </c>
      <c r="D33" s="59">
        <v>5188100</v>
      </c>
      <c r="E33" s="59"/>
      <c r="F33" s="59"/>
      <c r="G33" s="59">
        <v>6887166094</v>
      </c>
      <c r="H33" s="59">
        <v>349115932</v>
      </c>
      <c r="I33" s="63">
        <v>40714843</v>
      </c>
      <c r="J33" s="59"/>
      <c r="K33" s="59"/>
      <c r="L33" s="59">
        <v>10685991900</v>
      </c>
      <c r="M33" s="60">
        <f t="shared" si="0"/>
        <v>21126407014</v>
      </c>
    </row>
    <row r="34" spans="1:13" ht="15.75" hidden="1" x14ac:dyDescent="0.25">
      <c r="A34" s="58">
        <v>28</v>
      </c>
      <c r="B34" s="51" t="s">
        <v>46</v>
      </c>
      <c r="C34" s="59">
        <v>1170670272</v>
      </c>
      <c r="D34" s="59">
        <v>598000</v>
      </c>
      <c r="E34" s="59"/>
      <c r="F34" s="59"/>
      <c r="G34" s="59"/>
      <c r="H34" s="59"/>
      <c r="I34" s="59"/>
      <c r="J34" s="59"/>
      <c r="K34" s="59"/>
      <c r="L34" s="59"/>
      <c r="M34" s="60">
        <f t="shared" si="0"/>
        <v>1171268272</v>
      </c>
    </row>
    <row r="35" spans="1:13" ht="15.75" hidden="1" x14ac:dyDescent="0.25">
      <c r="A35" s="58">
        <v>29</v>
      </c>
      <c r="B35" s="51" t="s">
        <v>47</v>
      </c>
      <c r="C35" s="59">
        <v>2549982238</v>
      </c>
      <c r="D35" s="59"/>
      <c r="E35" s="59"/>
      <c r="F35" s="59"/>
      <c r="G35" s="59"/>
      <c r="H35" s="59"/>
      <c r="I35" s="59"/>
      <c r="J35" s="59"/>
      <c r="K35" s="59"/>
      <c r="L35" s="59">
        <v>74206000</v>
      </c>
      <c r="M35" s="60">
        <f t="shared" si="0"/>
        <v>2624188238</v>
      </c>
    </row>
    <row r="36" spans="1:13" ht="15.75" hidden="1" x14ac:dyDescent="0.25">
      <c r="A36" s="58">
        <v>30</v>
      </c>
      <c r="B36" s="51" t="s">
        <v>48</v>
      </c>
      <c r="C36" s="59">
        <v>2014794267</v>
      </c>
      <c r="D36" s="59">
        <v>742500</v>
      </c>
      <c r="E36" s="59"/>
      <c r="F36" s="59"/>
      <c r="G36" s="59">
        <v>27116202</v>
      </c>
      <c r="H36" s="59"/>
      <c r="I36" s="59"/>
      <c r="J36" s="59"/>
      <c r="K36" s="59"/>
      <c r="L36" s="59">
        <v>53690080</v>
      </c>
      <c r="M36" s="60">
        <f t="shared" si="0"/>
        <v>2096343049</v>
      </c>
    </row>
    <row r="37" spans="1:13" ht="15.75" hidden="1" x14ac:dyDescent="0.25">
      <c r="A37" s="58">
        <v>31</v>
      </c>
      <c r="B37" s="51" t="s">
        <v>49</v>
      </c>
      <c r="C37" s="59">
        <v>429367426</v>
      </c>
      <c r="D37" s="59"/>
      <c r="E37" s="59"/>
      <c r="F37" s="59"/>
      <c r="G37" s="59">
        <v>2710163443</v>
      </c>
      <c r="H37" s="59">
        <v>578864696</v>
      </c>
      <c r="I37" s="59"/>
      <c r="J37" s="59"/>
      <c r="K37" s="59"/>
      <c r="L37" s="59">
        <v>4760722416</v>
      </c>
      <c r="M37" s="60">
        <f t="shared" si="0"/>
        <v>8479117981</v>
      </c>
    </row>
    <row r="38" spans="1:13" ht="15.75" hidden="1" x14ac:dyDescent="0.25">
      <c r="A38" s="58">
        <v>32</v>
      </c>
      <c r="B38" s="51" t="s">
        <v>50</v>
      </c>
      <c r="C38" s="59">
        <v>1023181888</v>
      </c>
      <c r="D38" s="59">
        <v>596000</v>
      </c>
      <c r="E38" s="59"/>
      <c r="F38" s="59"/>
      <c r="G38" s="59"/>
      <c r="H38" s="59"/>
      <c r="I38" s="59"/>
      <c r="J38" s="59"/>
      <c r="K38" s="59"/>
      <c r="L38" s="59"/>
      <c r="M38" s="60">
        <f t="shared" si="0"/>
        <v>1023777888</v>
      </c>
    </row>
    <row r="39" spans="1:13" ht="15.75" hidden="1" x14ac:dyDescent="0.25">
      <c r="A39" s="58">
        <v>33</v>
      </c>
      <c r="B39" s="51" t="s">
        <v>51</v>
      </c>
      <c r="C39" s="59">
        <v>61707038853</v>
      </c>
      <c r="D39" s="59"/>
      <c r="E39" s="59"/>
      <c r="F39" s="59"/>
      <c r="G39" s="59">
        <v>41830121419</v>
      </c>
      <c r="H39" s="59">
        <v>5562032029</v>
      </c>
      <c r="I39" s="59"/>
      <c r="J39" s="59"/>
      <c r="K39" s="59">
        <v>902282916</v>
      </c>
      <c r="L39" s="59">
        <v>289264076227</v>
      </c>
      <c r="M39" s="60">
        <f t="shared" ref="M39:M47" si="1">SUM(C39:L39)</f>
        <v>399265551444</v>
      </c>
    </row>
    <row r="40" spans="1:13" ht="15.75" hidden="1" x14ac:dyDescent="0.25">
      <c r="A40" s="58">
        <v>34</v>
      </c>
      <c r="B40" s="51" t="s">
        <v>102</v>
      </c>
      <c r="C40" s="59">
        <v>125015824</v>
      </c>
      <c r="D40" s="59"/>
      <c r="E40" s="59"/>
      <c r="F40" s="59"/>
      <c r="G40" s="59">
        <v>127039783007</v>
      </c>
      <c r="H40" s="59">
        <v>685990944</v>
      </c>
      <c r="I40" s="59">
        <v>270389693861</v>
      </c>
      <c r="J40" s="59"/>
      <c r="K40" s="59"/>
      <c r="L40" s="59">
        <v>1976479456025</v>
      </c>
      <c r="M40" s="60">
        <f t="shared" si="1"/>
        <v>2374719939661</v>
      </c>
    </row>
    <row r="41" spans="1:13" ht="15.75" hidden="1" x14ac:dyDescent="0.25">
      <c r="A41" s="58">
        <v>35</v>
      </c>
      <c r="B41" s="51" t="s">
        <v>53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>
        <f t="shared" si="1"/>
        <v>0</v>
      </c>
    </row>
    <row r="42" spans="1:13" ht="15.75" hidden="1" x14ac:dyDescent="0.25">
      <c r="A42" s="58">
        <v>36</v>
      </c>
      <c r="B42" s="51" t="s">
        <v>54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60">
        <f t="shared" si="1"/>
        <v>0</v>
      </c>
    </row>
    <row r="43" spans="1:13" ht="15.75" hidden="1" x14ac:dyDescent="0.25">
      <c r="A43" s="58">
        <v>37</v>
      </c>
      <c r="B43" s="51" t="s">
        <v>55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0">
        <f t="shared" si="1"/>
        <v>0</v>
      </c>
    </row>
    <row r="44" spans="1:13" ht="15.75" hidden="1" x14ac:dyDescent="0.25">
      <c r="A44" s="58">
        <v>38</v>
      </c>
      <c r="B44" s="51" t="s">
        <v>56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>
        <f t="shared" si="1"/>
        <v>0</v>
      </c>
    </row>
    <row r="45" spans="1:13" ht="15.75" hidden="1" x14ac:dyDescent="0.25">
      <c r="A45" s="58">
        <v>39</v>
      </c>
      <c r="B45" s="51" t="s">
        <v>71</v>
      </c>
      <c r="C45" s="59">
        <v>36515325191</v>
      </c>
      <c r="D45" s="59">
        <v>592000</v>
      </c>
      <c r="E45" s="59"/>
      <c r="F45" s="59"/>
      <c r="G45" s="59">
        <v>679868008</v>
      </c>
      <c r="H45" s="59">
        <v>2229237601</v>
      </c>
      <c r="I45" s="59"/>
      <c r="J45" s="59"/>
      <c r="K45" s="59">
        <v>406451654</v>
      </c>
      <c r="L45" s="59">
        <v>1603773175</v>
      </c>
      <c r="M45" s="60">
        <f>SUM(C45:L45)</f>
        <v>41435247629</v>
      </c>
    </row>
    <row r="46" spans="1:13" ht="15.75" hidden="1" x14ac:dyDescent="0.25">
      <c r="A46" s="58">
        <v>40</v>
      </c>
      <c r="B46" s="51" t="s">
        <v>58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60">
        <f t="shared" si="1"/>
        <v>0</v>
      </c>
    </row>
    <row r="47" spans="1:13" ht="16.5" hidden="1" thickBot="1" x14ac:dyDescent="0.3">
      <c r="A47" s="58">
        <v>41</v>
      </c>
      <c r="B47" s="54" t="s">
        <v>59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>
        <f t="shared" si="1"/>
        <v>0</v>
      </c>
    </row>
    <row r="48" spans="1:13" ht="17.25" hidden="1" thickTop="1" thickBot="1" x14ac:dyDescent="0.3">
      <c r="A48" s="66"/>
      <c r="B48" s="56" t="s">
        <v>103</v>
      </c>
      <c r="C48" s="67">
        <f>SUM(C7:C47)</f>
        <v>1359761416760</v>
      </c>
      <c r="D48" s="67">
        <f t="shared" ref="D48:M48" si="2">SUM(D7:D47)</f>
        <v>25816200</v>
      </c>
      <c r="E48" s="67">
        <f t="shared" si="2"/>
        <v>82591758</v>
      </c>
      <c r="F48" s="67">
        <f t="shared" si="2"/>
        <v>0</v>
      </c>
      <c r="G48" s="67">
        <f t="shared" si="2"/>
        <v>3226490710442</v>
      </c>
      <c r="H48" s="67">
        <f t="shared" si="2"/>
        <v>713565649960</v>
      </c>
      <c r="I48" s="67">
        <f t="shared" si="2"/>
        <v>4797273463584</v>
      </c>
      <c r="J48" s="67">
        <f t="shared" si="2"/>
        <v>1421600</v>
      </c>
      <c r="K48" s="67">
        <f t="shared" si="2"/>
        <v>4033247126</v>
      </c>
      <c r="L48" s="67">
        <f t="shared" si="2"/>
        <v>7667289125451</v>
      </c>
      <c r="M48" s="67">
        <f t="shared" si="2"/>
        <v>17768523442881</v>
      </c>
    </row>
    <row r="49" spans="1:13" ht="16.5" hidden="1" thickBot="1" x14ac:dyDescent="0.3">
      <c r="A49" s="68"/>
      <c r="B49" s="69" t="s">
        <v>104</v>
      </c>
      <c r="C49" s="70">
        <v>971749.34288900008</v>
      </c>
      <c r="D49" s="70">
        <v>108.53234</v>
      </c>
      <c r="E49" s="70">
        <v>125.254</v>
      </c>
      <c r="F49" s="70">
        <v>0</v>
      </c>
      <c r="G49" s="70">
        <v>2934920.5339899994</v>
      </c>
      <c r="H49" s="70">
        <v>910918.51598999987</v>
      </c>
      <c r="I49" s="70">
        <v>3930360.0558599997</v>
      </c>
      <c r="J49" s="70">
        <v>17.36402</v>
      </c>
      <c r="K49" s="70">
        <v>5794.5071320000006</v>
      </c>
      <c r="L49" s="70">
        <v>8369077.5706090005</v>
      </c>
      <c r="M49" s="65">
        <v>17123071.676829997</v>
      </c>
    </row>
    <row r="50" spans="1:13" hidden="1" x14ac:dyDescent="0.25"/>
    <row r="51" spans="1:13" hidden="1" x14ac:dyDescent="0.25"/>
    <row r="52" spans="1:13" s="71" customFormat="1" ht="20.25" hidden="1" x14ac:dyDescent="0.3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71" customFormat="1" ht="20.25" hidden="1" x14ac:dyDescent="0.3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71" customFormat="1" ht="20.25" hidden="1" x14ac:dyDescent="0.3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34" customFormat="1" ht="15.75" hidden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34" customFormat="1" ht="15.75" hidden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idden="1" x14ac:dyDescent="0.25"/>
    <row r="58" spans="1:13" ht="12" customHeight="1" x14ac:dyDescent="0.25"/>
    <row r="59" spans="1:13" hidden="1" x14ac:dyDescent="0.25"/>
    <row r="60" spans="1:13" hidden="1" x14ac:dyDescent="0.25"/>
    <row r="61" spans="1:13" hidden="1" x14ac:dyDescent="0.25"/>
    <row r="62" spans="1:13" hidden="1" x14ac:dyDescent="0.25"/>
    <row r="63" spans="1:13" hidden="1" x14ac:dyDescent="0.25"/>
    <row r="64" spans="1:13" hidden="1" x14ac:dyDescent="0.25"/>
    <row r="65" spans="1:13" hidden="1" x14ac:dyDescent="0.25"/>
    <row r="66" spans="1:13" hidden="1" x14ac:dyDescent="0.25"/>
    <row r="67" spans="1:13" hidden="1" x14ac:dyDescent="0.25"/>
    <row r="68" spans="1:13" hidden="1" x14ac:dyDescent="0.25"/>
    <row r="69" spans="1:13" hidden="1" x14ac:dyDescent="0.25"/>
    <row r="72" spans="1:13" ht="20.25" x14ac:dyDescent="0.3">
      <c r="A72" s="175" t="s">
        <v>75</v>
      </c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</row>
    <row r="73" spans="1:13" ht="20.25" x14ac:dyDescent="0.3">
      <c r="A73" s="175" t="s">
        <v>76</v>
      </c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</row>
    <row r="74" spans="1:13" ht="20.25" x14ac:dyDescent="0.3">
      <c r="A74" s="175" t="s">
        <v>107</v>
      </c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</row>
    <row r="75" spans="1:13" ht="15.75" x14ac:dyDescent="0.25">
      <c r="A75" s="72"/>
      <c r="B75" s="172" t="s">
        <v>2</v>
      </c>
      <c r="C75" s="172"/>
      <c r="D75" s="172"/>
      <c r="E75" s="172"/>
      <c r="F75" s="172"/>
      <c r="G75" s="172"/>
      <c r="H75" s="172"/>
      <c r="I75" s="172"/>
      <c r="J75" s="172"/>
      <c r="K75" s="172"/>
      <c r="L75" s="52" t="s">
        <v>78</v>
      </c>
      <c r="M75" s="73"/>
    </row>
    <row r="76" spans="1:13" ht="15.75" x14ac:dyDescent="0.25">
      <c r="A76" s="74"/>
      <c r="B76" s="75" t="s">
        <v>79</v>
      </c>
      <c r="C76" s="75" t="s">
        <v>80</v>
      </c>
      <c r="D76" s="75" t="s">
        <v>10</v>
      </c>
      <c r="E76" s="75" t="s">
        <v>11</v>
      </c>
      <c r="F76" s="75" t="s">
        <v>12</v>
      </c>
      <c r="G76" s="75" t="s">
        <v>13</v>
      </c>
      <c r="H76" s="75" t="s">
        <v>81</v>
      </c>
      <c r="I76" s="75" t="s">
        <v>15</v>
      </c>
      <c r="J76" s="75" t="s">
        <v>82</v>
      </c>
      <c r="K76" s="75" t="s">
        <v>83</v>
      </c>
      <c r="L76" s="75" t="s">
        <v>84</v>
      </c>
      <c r="M76" s="76" t="s">
        <v>4</v>
      </c>
    </row>
    <row r="77" spans="1:13" ht="15.75" x14ac:dyDescent="0.25">
      <c r="A77" s="58">
        <v>1</v>
      </c>
      <c r="B77" s="77" t="str">
        <f>B7</f>
        <v>BICE CORREDORES DE BOLSA S.A.</v>
      </c>
      <c r="C77" s="78">
        <f t="shared" ref="C77:L92" si="3">C7/1000000</f>
        <v>13061.937274</v>
      </c>
      <c r="D77" s="78">
        <f t="shared" si="3"/>
        <v>0</v>
      </c>
      <c r="E77" s="78">
        <f t="shared" si="3"/>
        <v>0</v>
      </c>
      <c r="F77" s="78">
        <f t="shared" si="3"/>
        <v>0</v>
      </c>
      <c r="G77" s="78">
        <f t="shared" si="3"/>
        <v>247503.22490999999</v>
      </c>
      <c r="H77" s="78">
        <f t="shared" si="3"/>
        <v>50898.024149999997</v>
      </c>
      <c r="I77" s="78">
        <f t="shared" si="3"/>
        <v>405570.37932100001</v>
      </c>
      <c r="J77" s="78">
        <f t="shared" si="3"/>
        <v>0</v>
      </c>
      <c r="K77" s="78">
        <f t="shared" si="3"/>
        <v>0</v>
      </c>
      <c r="L77" s="78">
        <f t="shared" si="3"/>
        <v>476954.60184399999</v>
      </c>
      <c r="M77" s="79">
        <f>SUM(C77:L77)</f>
        <v>1193988.167499</v>
      </c>
    </row>
    <row r="78" spans="1:13" ht="15.75" x14ac:dyDescent="0.25">
      <c r="A78" s="58">
        <v>2</v>
      </c>
      <c r="B78" s="77" t="str">
        <f>B8</f>
        <v>BANCHILE CORREDORES DE BOLSA S.A.</v>
      </c>
      <c r="C78" s="78">
        <f t="shared" si="3"/>
        <v>222653.32187700001</v>
      </c>
      <c r="D78" s="78">
        <f t="shared" si="3"/>
        <v>0.29759999999999998</v>
      </c>
      <c r="E78" s="78">
        <f t="shared" si="3"/>
        <v>0</v>
      </c>
      <c r="F78" s="78">
        <f t="shared" si="3"/>
        <v>0</v>
      </c>
      <c r="G78" s="78">
        <f t="shared" si="3"/>
        <v>141034.465463</v>
      </c>
      <c r="H78" s="78">
        <f t="shared" si="3"/>
        <v>54663.660501999999</v>
      </c>
      <c r="I78" s="78">
        <f t="shared" si="3"/>
        <v>441104.33805800002</v>
      </c>
      <c r="J78" s="78">
        <f t="shared" si="3"/>
        <v>0</v>
      </c>
      <c r="K78" s="78">
        <f t="shared" si="3"/>
        <v>3.78</v>
      </c>
      <c r="L78" s="78">
        <f t="shared" si="3"/>
        <v>533514.18541499996</v>
      </c>
      <c r="M78" s="79">
        <f>SUM(C78:L78)</f>
        <v>1392974.0489149999</v>
      </c>
    </row>
    <row r="79" spans="1:13" ht="15.75" x14ac:dyDescent="0.25">
      <c r="A79" s="58">
        <v>3</v>
      </c>
      <c r="B79" s="77" t="str">
        <f>B9</f>
        <v>SANTIAGO CORREDORES DE BOLSA LTDA.</v>
      </c>
      <c r="C79" s="78">
        <f t="shared" si="3"/>
        <v>9896.2052179999991</v>
      </c>
      <c r="D79" s="78">
        <f t="shared" si="3"/>
        <v>5.6239999999999997</v>
      </c>
      <c r="E79" s="78">
        <f t="shared" si="3"/>
        <v>0</v>
      </c>
      <c r="F79" s="78">
        <f t="shared" si="3"/>
        <v>0</v>
      </c>
      <c r="G79" s="78">
        <f t="shared" si="3"/>
        <v>329471.163933</v>
      </c>
      <c r="H79" s="78">
        <f t="shared" si="3"/>
        <v>215311.813425</v>
      </c>
      <c r="I79" s="78">
        <f t="shared" si="3"/>
        <v>936056.07989599998</v>
      </c>
      <c r="J79" s="78">
        <f t="shared" si="3"/>
        <v>0</v>
      </c>
      <c r="K79" s="78">
        <f t="shared" si="3"/>
        <v>0</v>
      </c>
      <c r="L79" s="78">
        <f t="shared" si="3"/>
        <v>44708.183872000001</v>
      </c>
      <c r="M79" s="79">
        <f>SUM(C79:L79)</f>
        <v>1535449.0703440001</v>
      </c>
    </row>
    <row r="80" spans="1:13" ht="15.75" x14ac:dyDescent="0.25">
      <c r="A80" s="58">
        <v>4</v>
      </c>
      <c r="B80" s="77" t="str">
        <f>B10</f>
        <v>BBVA CORREDORES DE BOLSA BHIF S.A.</v>
      </c>
      <c r="C80" s="78">
        <f t="shared" si="3"/>
        <v>13056.322738999999</v>
      </c>
      <c r="D80" s="78">
        <f t="shared" si="3"/>
        <v>0</v>
      </c>
      <c r="E80" s="78">
        <f t="shared" si="3"/>
        <v>0</v>
      </c>
      <c r="F80" s="78">
        <f t="shared" si="3"/>
        <v>0</v>
      </c>
      <c r="G80" s="78">
        <f t="shared" si="3"/>
        <v>705389.91029399994</v>
      </c>
      <c r="H80" s="78">
        <f t="shared" si="3"/>
        <v>108915.545774</v>
      </c>
      <c r="I80" s="78">
        <f t="shared" si="3"/>
        <v>875004.181216</v>
      </c>
      <c r="J80" s="78">
        <f t="shared" si="3"/>
        <v>0</v>
      </c>
      <c r="K80" s="78">
        <f t="shared" si="3"/>
        <v>0</v>
      </c>
      <c r="L80" s="78">
        <f t="shared" si="3"/>
        <v>653088.13010299997</v>
      </c>
      <c r="M80" s="79">
        <f>SUM(C80:L80)</f>
        <v>2355454.0901259999</v>
      </c>
    </row>
    <row r="81" spans="1:13" ht="15.75" x14ac:dyDescent="0.25">
      <c r="A81" s="58">
        <v>5</v>
      </c>
      <c r="B81" s="77" t="str">
        <f t="shared" ref="B81:B108" si="4">B11</f>
        <v>SCOTIA SUD AMERICANO CORREDORES DE BOLSA S.A.</v>
      </c>
      <c r="C81" s="78">
        <f t="shared" si="3"/>
        <v>2281.004934</v>
      </c>
      <c r="D81" s="78">
        <f t="shared" si="3"/>
        <v>0</v>
      </c>
      <c r="E81" s="78">
        <f t="shared" si="3"/>
        <v>0</v>
      </c>
      <c r="F81" s="78">
        <f t="shared" si="3"/>
        <v>0</v>
      </c>
      <c r="G81" s="78">
        <f t="shared" si="3"/>
        <v>788909.11366100004</v>
      </c>
      <c r="H81" s="78">
        <f t="shared" si="3"/>
        <v>56380.918319999997</v>
      </c>
      <c r="I81" s="78">
        <f t="shared" si="3"/>
        <v>382920.40737299999</v>
      </c>
      <c r="J81" s="78">
        <f t="shared" si="3"/>
        <v>0</v>
      </c>
      <c r="K81" s="78">
        <f t="shared" si="3"/>
        <v>0</v>
      </c>
      <c r="L81" s="78">
        <f t="shared" si="3"/>
        <v>205114.04154400001</v>
      </c>
      <c r="M81" s="79">
        <f>SUM(C81:L81)</f>
        <v>1435605.4858319999</v>
      </c>
    </row>
    <row r="82" spans="1:13" ht="15.75" x14ac:dyDescent="0.25">
      <c r="A82" s="58">
        <v>6</v>
      </c>
      <c r="B82" s="77" t="str">
        <f t="shared" si="4"/>
        <v>VALORES SECURITY S.A. CORREDORES  DE BOLSA</v>
      </c>
      <c r="C82" s="78">
        <f t="shared" si="3"/>
        <v>20556.858682999999</v>
      </c>
      <c r="D82" s="78">
        <f t="shared" si="3"/>
        <v>0</v>
      </c>
      <c r="E82" s="78">
        <f t="shared" si="3"/>
        <v>0</v>
      </c>
      <c r="F82" s="78">
        <f t="shared" si="3"/>
        <v>0</v>
      </c>
      <c r="G82" s="78">
        <f t="shared" si="3"/>
        <v>144271.984662</v>
      </c>
      <c r="H82" s="78">
        <f t="shared" si="3"/>
        <v>25920.111710000001</v>
      </c>
      <c r="I82" s="78">
        <f t="shared" si="3"/>
        <v>145616.88533700001</v>
      </c>
      <c r="J82" s="78">
        <f t="shared" si="3"/>
        <v>0</v>
      </c>
      <c r="K82" s="78">
        <f t="shared" si="3"/>
        <v>9.4350000000000003E-2</v>
      </c>
      <c r="L82" s="78">
        <f t="shared" si="3"/>
        <v>1344524.798097</v>
      </c>
      <c r="M82" s="79">
        <f t="shared" ref="M82:M116" si="5">SUM(C82:L82)</f>
        <v>1680890.7328389999</v>
      </c>
    </row>
    <row r="83" spans="1:13" ht="15.75" x14ac:dyDescent="0.25">
      <c r="A83" s="58">
        <v>7</v>
      </c>
      <c r="B83" s="77" t="str">
        <f t="shared" si="4"/>
        <v>BCI CORREDOR DE BOLSA S.A.</v>
      </c>
      <c r="C83" s="78">
        <f t="shared" si="3"/>
        <v>40563.491872999999</v>
      </c>
      <c r="D83" s="78">
        <f t="shared" si="3"/>
        <v>0</v>
      </c>
      <c r="E83" s="78">
        <f t="shared" si="3"/>
        <v>0</v>
      </c>
      <c r="F83" s="78">
        <f t="shared" si="3"/>
        <v>0</v>
      </c>
      <c r="G83" s="78">
        <f t="shared" si="3"/>
        <v>185980.649332</v>
      </c>
      <c r="H83" s="78">
        <f t="shared" si="3"/>
        <v>36253.238499999999</v>
      </c>
      <c r="I83" s="78">
        <f t="shared" si="3"/>
        <v>512727.27901200001</v>
      </c>
      <c r="J83" s="78">
        <f t="shared" si="3"/>
        <v>0</v>
      </c>
      <c r="K83" s="78">
        <f t="shared" si="3"/>
        <v>0</v>
      </c>
      <c r="L83" s="78">
        <f t="shared" si="3"/>
        <v>0</v>
      </c>
      <c r="M83" s="79">
        <f t="shared" si="5"/>
        <v>775524.65871699993</v>
      </c>
    </row>
    <row r="84" spans="1:13" ht="15.75" x14ac:dyDescent="0.25">
      <c r="A84" s="58">
        <v>8</v>
      </c>
      <c r="B84" s="77" t="str">
        <f t="shared" si="4"/>
        <v>SANTANDER INVESTMENT S.A. C. DE BOLSA</v>
      </c>
      <c r="C84" s="78">
        <f t="shared" si="3"/>
        <v>76541.259139000002</v>
      </c>
      <c r="D84" s="78">
        <f t="shared" si="3"/>
        <v>0</v>
      </c>
      <c r="E84" s="78">
        <f t="shared" si="3"/>
        <v>0</v>
      </c>
      <c r="F84" s="78">
        <f t="shared" si="3"/>
        <v>0</v>
      </c>
      <c r="G84" s="78">
        <f t="shared" si="3"/>
        <v>9762.2654540000003</v>
      </c>
      <c r="H84" s="78">
        <f t="shared" si="3"/>
        <v>4312.5981689999999</v>
      </c>
      <c r="I84" s="78">
        <f t="shared" si="3"/>
        <v>50141.489539000002</v>
      </c>
      <c r="J84" s="78">
        <f t="shared" si="3"/>
        <v>0</v>
      </c>
      <c r="K84" s="78">
        <f t="shared" si="3"/>
        <v>40.763500000000001</v>
      </c>
      <c r="L84" s="78">
        <f t="shared" si="3"/>
        <v>0</v>
      </c>
      <c r="M84" s="79">
        <f t="shared" si="5"/>
        <v>140798.37580100002</v>
      </c>
    </row>
    <row r="85" spans="1:13" ht="15.75" x14ac:dyDescent="0.25">
      <c r="A85" s="58">
        <v>9</v>
      </c>
      <c r="B85" s="77" t="str">
        <f t="shared" si="4"/>
        <v>LARRAIN VIAL S.A. CORREDORES DE BOLSA</v>
      </c>
      <c r="C85" s="78">
        <f t="shared" si="3"/>
        <v>227601.04173900001</v>
      </c>
      <c r="D85" s="78">
        <f t="shared" si="3"/>
        <v>4.7560000000000002</v>
      </c>
      <c r="E85" s="78">
        <f t="shared" si="3"/>
        <v>0</v>
      </c>
      <c r="F85" s="78">
        <f t="shared" si="3"/>
        <v>0</v>
      </c>
      <c r="G85" s="78">
        <f t="shared" si="3"/>
        <v>21946.354074999999</v>
      </c>
      <c r="H85" s="78">
        <f t="shared" si="3"/>
        <v>9047.6329580000001</v>
      </c>
      <c r="I85" s="78">
        <f t="shared" si="3"/>
        <v>95736.796707000001</v>
      </c>
      <c r="J85" s="78">
        <f t="shared" si="3"/>
        <v>0.5</v>
      </c>
      <c r="K85" s="78">
        <f t="shared" si="3"/>
        <v>119.71289400000001</v>
      </c>
      <c r="L85" s="78">
        <f t="shared" si="3"/>
        <v>126291.532424</v>
      </c>
      <c r="M85" s="79">
        <f t="shared" si="5"/>
        <v>480748.32679700002</v>
      </c>
    </row>
    <row r="86" spans="1:13" ht="15.75" x14ac:dyDescent="0.25">
      <c r="A86" s="58">
        <v>10</v>
      </c>
      <c r="B86" s="77" t="str">
        <f t="shared" si="4"/>
        <v>DEUTSCHE SECURITIES C.  DE BOLSA LTDA.</v>
      </c>
      <c r="C86" s="78">
        <f t="shared" si="3"/>
        <v>23731.748067</v>
      </c>
      <c r="D86" s="78">
        <f t="shared" si="3"/>
        <v>0</v>
      </c>
      <c r="E86" s="78">
        <f t="shared" si="3"/>
        <v>0</v>
      </c>
      <c r="F86" s="78">
        <f t="shared" si="3"/>
        <v>0</v>
      </c>
      <c r="G86" s="78">
        <f t="shared" si="3"/>
        <v>87637.793848000001</v>
      </c>
      <c r="H86" s="78">
        <f t="shared" si="3"/>
        <v>0</v>
      </c>
      <c r="I86" s="78">
        <f t="shared" si="3"/>
        <v>0</v>
      </c>
      <c r="J86" s="78">
        <f t="shared" si="3"/>
        <v>0</v>
      </c>
      <c r="K86" s="78">
        <f t="shared" si="3"/>
        <v>0</v>
      </c>
      <c r="L86" s="78">
        <f t="shared" si="3"/>
        <v>305442.37900999998</v>
      </c>
      <c r="M86" s="79">
        <f t="shared" si="5"/>
        <v>416811.92092499998</v>
      </c>
    </row>
    <row r="87" spans="1:13" ht="15.75" x14ac:dyDescent="0.25">
      <c r="A87" s="58">
        <v>11</v>
      </c>
      <c r="B87" s="77" t="str">
        <f t="shared" si="4"/>
        <v>TANNER  CORREDORES DE BOLSA S.A.</v>
      </c>
      <c r="C87" s="78">
        <f t="shared" si="3"/>
        <v>12059.424781</v>
      </c>
      <c r="D87" s="78">
        <f t="shared" si="3"/>
        <v>0</v>
      </c>
      <c r="E87" s="78">
        <f t="shared" si="3"/>
        <v>0</v>
      </c>
      <c r="F87" s="78">
        <f t="shared" si="3"/>
        <v>0</v>
      </c>
      <c r="G87" s="78">
        <f t="shared" si="3"/>
        <v>5146.5336040000002</v>
      </c>
      <c r="H87" s="78">
        <f t="shared" si="3"/>
        <v>1041.074942</v>
      </c>
      <c r="I87" s="78">
        <f t="shared" si="3"/>
        <v>10398.350286000001</v>
      </c>
      <c r="J87" s="78">
        <f t="shared" si="3"/>
        <v>0</v>
      </c>
      <c r="K87" s="78">
        <f t="shared" si="3"/>
        <v>0</v>
      </c>
      <c r="L87" s="78">
        <f t="shared" si="3"/>
        <v>117465.55661</v>
      </c>
      <c r="M87" s="79">
        <f t="shared" si="5"/>
        <v>146110.94022300001</v>
      </c>
    </row>
    <row r="88" spans="1:13" ht="15.75" x14ac:dyDescent="0.25">
      <c r="A88" s="58">
        <v>12</v>
      </c>
      <c r="B88" s="77" t="str">
        <f t="shared" si="4"/>
        <v>BANCOESTADO S.A. CORREDORES DE BOLSA</v>
      </c>
      <c r="C88" s="78">
        <f t="shared" si="3"/>
        <v>38.837133000000001</v>
      </c>
      <c r="D88" s="78">
        <f t="shared" si="3"/>
        <v>0</v>
      </c>
      <c r="E88" s="78">
        <f t="shared" si="3"/>
        <v>0</v>
      </c>
      <c r="F88" s="78">
        <f t="shared" si="3"/>
        <v>0</v>
      </c>
      <c r="G88" s="78">
        <f t="shared" si="3"/>
        <v>232567.99680299999</v>
      </c>
      <c r="H88" s="78">
        <f t="shared" si="3"/>
        <v>75093.910892</v>
      </c>
      <c r="I88" s="78">
        <f t="shared" si="3"/>
        <v>570790.64807400003</v>
      </c>
      <c r="J88" s="78">
        <f t="shared" si="3"/>
        <v>0</v>
      </c>
      <c r="K88" s="78">
        <f t="shared" si="3"/>
        <v>0</v>
      </c>
      <c r="L88" s="78">
        <f t="shared" si="3"/>
        <v>629937.37134399998</v>
      </c>
      <c r="M88" s="79">
        <f t="shared" si="5"/>
        <v>1508428.764246</v>
      </c>
    </row>
    <row r="89" spans="1:13" ht="15.75" x14ac:dyDescent="0.25">
      <c r="A89" s="58">
        <v>13</v>
      </c>
      <c r="B89" s="77" t="str">
        <f t="shared" si="4"/>
        <v>I.M. TRUST S.A. CORREDORES DE BOLSA</v>
      </c>
      <c r="C89" s="78">
        <f t="shared" si="3"/>
        <v>35854.259449999998</v>
      </c>
      <c r="D89" s="78">
        <f t="shared" si="3"/>
        <v>0</v>
      </c>
      <c r="E89" s="78">
        <f t="shared" si="3"/>
        <v>0</v>
      </c>
      <c r="F89" s="78">
        <f t="shared" si="3"/>
        <v>0</v>
      </c>
      <c r="G89" s="78">
        <f t="shared" si="3"/>
        <v>35208.067316000001</v>
      </c>
      <c r="H89" s="78">
        <f t="shared" si="3"/>
        <v>6018.7155839999996</v>
      </c>
      <c r="I89" s="78">
        <f t="shared" si="3"/>
        <v>0</v>
      </c>
      <c r="J89" s="78">
        <f t="shared" si="3"/>
        <v>0</v>
      </c>
      <c r="K89" s="78">
        <f t="shared" si="3"/>
        <v>0</v>
      </c>
      <c r="L89" s="78">
        <f t="shared" si="3"/>
        <v>144538.07600500001</v>
      </c>
      <c r="M89" s="79">
        <f t="shared" si="5"/>
        <v>221619.11835500001</v>
      </c>
    </row>
    <row r="90" spans="1:13" ht="15.75" x14ac:dyDescent="0.25">
      <c r="A90" s="58">
        <v>14</v>
      </c>
      <c r="B90" s="77" t="str">
        <f t="shared" si="4"/>
        <v>MOLINA, SWETT Y VALDES S.A. C. DE BOLSA</v>
      </c>
      <c r="C90" s="78">
        <f t="shared" si="3"/>
        <v>3570.3115910000001</v>
      </c>
      <c r="D90" s="78">
        <f t="shared" si="3"/>
        <v>0.29699999999999999</v>
      </c>
      <c r="E90" s="78">
        <f t="shared" si="3"/>
        <v>0</v>
      </c>
      <c r="F90" s="78">
        <f t="shared" si="3"/>
        <v>0</v>
      </c>
      <c r="G90" s="78">
        <f t="shared" si="3"/>
        <v>22381.417744999999</v>
      </c>
      <c r="H90" s="78">
        <f t="shared" si="3"/>
        <v>18160.208068</v>
      </c>
      <c r="I90" s="78">
        <f t="shared" si="3"/>
        <v>251.07363899999999</v>
      </c>
      <c r="J90" s="78">
        <f t="shared" si="3"/>
        <v>0</v>
      </c>
      <c r="K90" s="78">
        <f t="shared" si="3"/>
        <v>0</v>
      </c>
      <c r="L90" s="78">
        <f t="shared" si="3"/>
        <v>27686.685421999999</v>
      </c>
      <c r="M90" s="79">
        <f>SUM(C90:L90)</f>
        <v>72049.993465000007</v>
      </c>
    </row>
    <row r="91" spans="1:13" ht="15.75" x14ac:dyDescent="0.25">
      <c r="A91" s="58">
        <v>15</v>
      </c>
      <c r="B91" s="77" t="str">
        <f t="shared" si="4"/>
        <v>CELFIN, GARDEWEG S.A. C. DE BOLSA</v>
      </c>
      <c r="C91" s="78">
        <f t="shared" si="3"/>
        <v>456409.08239900001</v>
      </c>
      <c r="D91" s="78">
        <f t="shared" si="3"/>
        <v>0.89100000000000001</v>
      </c>
      <c r="E91" s="78">
        <f t="shared" si="3"/>
        <v>25.038</v>
      </c>
      <c r="F91" s="78">
        <f t="shared" si="3"/>
        <v>0</v>
      </c>
      <c r="G91" s="78">
        <f t="shared" si="3"/>
        <v>13416.75591</v>
      </c>
      <c r="H91" s="78">
        <f t="shared" si="3"/>
        <v>21565.783028000002</v>
      </c>
      <c r="I91" s="78">
        <f t="shared" si="3"/>
        <v>31161.732212999999</v>
      </c>
      <c r="J91" s="78">
        <f t="shared" si="3"/>
        <v>0.92159999999999997</v>
      </c>
      <c r="K91" s="78">
        <f t="shared" si="3"/>
        <v>2559.060618</v>
      </c>
      <c r="L91" s="78">
        <f t="shared" si="3"/>
        <v>18901.772849000001</v>
      </c>
      <c r="M91" s="79">
        <f t="shared" si="5"/>
        <v>544041.03761700005</v>
      </c>
    </row>
    <row r="92" spans="1:13" ht="15.75" x14ac:dyDescent="0.25">
      <c r="A92" s="58">
        <v>16</v>
      </c>
      <c r="B92" s="77" t="str">
        <f t="shared" si="4"/>
        <v>NEGOCIOS Y VALORES S.A. C. DE BOLSA</v>
      </c>
      <c r="C92" s="78">
        <f t="shared" si="3"/>
        <v>4955.7309949999999</v>
      </c>
      <c r="D92" s="78">
        <f t="shared" si="3"/>
        <v>0</v>
      </c>
      <c r="E92" s="78">
        <f t="shared" si="3"/>
        <v>0</v>
      </c>
      <c r="F92" s="78">
        <f t="shared" si="3"/>
        <v>0</v>
      </c>
      <c r="G92" s="78">
        <f t="shared" si="3"/>
        <v>3910.7269409999999</v>
      </c>
      <c r="H92" s="78">
        <f t="shared" si="3"/>
        <v>3440.014901</v>
      </c>
      <c r="I92" s="78">
        <f t="shared" si="3"/>
        <v>12210.949091</v>
      </c>
      <c r="J92" s="78">
        <f t="shared" si="3"/>
        <v>0</v>
      </c>
      <c r="K92" s="78">
        <f t="shared" si="3"/>
        <v>0</v>
      </c>
      <c r="L92" s="78">
        <f t="shared" si="3"/>
        <v>89147.402755000003</v>
      </c>
      <c r="M92" s="79">
        <f t="shared" si="5"/>
        <v>113664.824683</v>
      </c>
    </row>
    <row r="93" spans="1:13" ht="15.75" x14ac:dyDescent="0.25">
      <c r="A93" s="58">
        <v>17</v>
      </c>
      <c r="B93" s="77" t="str">
        <f t="shared" si="4"/>
        <v>ALFA CORREDORES DE BOLSA S.A.</v>
      </c>
      <c r="C93" s="78">
        <f t="shared" ref="C93:L108" si="6">C23/1000000</f>
        <v>46083.507664999997</v>
      </c>
      <c r="D93" s="78">
        <f t="shared" si="6"/>
        <v>0</v>
      </c>
      <c r="E93" s="78">
        <f t="shared" si="6"/>
        <v>0</v>
      </c>
      <c r="F93" s="78">
        <f t="shared" si="6"/>
        <v>0</v>
      </c>
      <c r="G93" s="78">
        <f t="shared" si="6"/>
        <v>27024.548086999999</v>
      </c>
      <c r="H93" s="78">
        <f t="shared" si="6"/>
        <v>1054.545509</v>
      </c>
      <c r="I93" s="78">
        <f t="shared" si="6"/>
        <v>0</v>
      </c>
      <c r="J93" s="78">
        <f t="shared" si="6"/>
        <v>0</v>
      </c>
      <c r="K93" s="78">
        <f t="shared" si="6"/>
        <v>0</v>
      </c>
      <c r="L93" s="78">
        <f t="shared" si="6"/>
        <v>11231.253908000001</v>
      </c>
      <c r="M93" s="79">
        <f t="shared" si="5"/>
        <v>85393.855169000002</v>
      </c>
    </row>
    <row r="94" spans="1:13" ht="15.75" x14ac:dyDescent="0.25">
      <c r="A94" s="58">
        <v>18</v>
      </c>
      <c r="B94" s="77" t="str">
        <f t="shared" si="4"/>
        <v>DUPOL S.A. CORREDORES DE BOLSA</v>
      </c>
      <c r="C94" s="78">
        <f t="shared" si="6"/>
        <v>0</v>
      </c>
      <c r="D94" s="78">
        <f t="shared" si="6"/>
        <v>0</v>
      </c>
      <c r="E94" s="78">
        <f t="shared" si="6"/>
        <v>0</v>
      </c>
      <c r="F94" s="78">
        <f t="shared" si="6"/>
        <v>0</v>
      </c>
      <c r="G94" s="78">
        <f t="shared" si="6"/>
        <v>0</v>
      </c>
      <c r="H94" s="78">
        <f t="shared" si="6"/>
        <v>0</v>
      </c>
      <c r="I94" s="78">
        <f t="shared" si="6"/>
        <v>0</v>
      </c>
      <c r="J94" s="78">
        <f t="shared" si="6"/>
        <v>0</v>
      </c>
      <c r="K94" s="78">
        <f t="shared" si="6"/>
        <v>0</v>
      </c>
      <c r="L94" s="78">
        <f t="shared" si="6"/>
        <v>0</v>
      </c>
      <c r="M94" s="79">
        <f t="shared" si="5"/>
        <v>0</v>
      </c>
    </row>
    <row r="95" spans="1:13" ht="15.75" x14ac:dyDescent="0.25">
      <c r="A95" s="58">
        <v>19</v>
      </c>
      <c r="B95" s="77" t="str">
        <f t="shared" si="4"/>
        <v>DE LA CERDA Y HATTON C. DE BOLSA S.A.</v>
      </c>
      <c r="C95" s="78">
        <f t="shared" si="6"/>
        <v>0</v>
      </c>
      <c r="D95" s="78">
        <f t="shared" si="6"/>
        <v>0</v>
      </c>
      <c r="E95" s="78">
        <f t="shared" si="6"/>
        <v>0</v>
      </c>
      <c r="F95" s="78">
        <f t="shared" si="6"/>
        <v>0</v>
      </c>
      <c r="G95" s="78">
        <f t="shared" si="6"/>
        <v>0</v>
      </c>
      <c r="H95" s="78">
        <f t="shared" si="6"/>
        <v>0</v>
      </c>
      <c r="I95" s="78">
        <f t="shared" si="6"/>
        <v>0</v>
      </c>
      <c r="J95" s="78">
        <f t="shared" si="6"/>
        <v>0</v>
      </c>
      <c r="K95" s="78">
        <f t="shared" si="6"/>
        <v>0</v>
      </c>
      <c r="L95" s="78">
        <f t="shared" si="6"/>
        <v>0</v>
      </c>
      <c r="M95" s="79">
        <f t="shared" si="5"/>
        <v>0</v>
      </c>
    </row>
    <row r="96" spans="1:13" ht="15.75" x14ac:dyDescent="0.25">
      <c r="A96" s="58">
        <v>20</v>
      </c>
      <c r="B96" s="77" t="str">
        <f t="shared" si="4"/>
        <v>CORP CORREDORES DE BOLSA S.A.</v>
      </c>
      <c r="C96" s="78">
        <f t="shared" si="6"/>
        <v>4000.4410990000001</v>
      </c>
      <c r="D96" s="78">
        <f t="shared" si="6"/>
        <v>0</v>
      </c>
      <c r="E96" s="78">
        <f t="shared" si="6"/>
        <v>0</v>
      </c>
      <c r="F96" s="78">
        <f t="shared" si="6"/>
        <v>0</v>
      </c>
      <c r="G96" s="78">
        <f t="shared" si="6"/>
        <v>45746.301652000002</v>
      </c>
      <c r="H96" s="78">
        <f t="shared" si="6"/>
        <v>16082.612326</v>
      </c>
      <c r="I96" s="78">
        <f t="shared" si="6"/>
        <v>57152.465118</v>
      </c>
      <c r="J96" s="78">
        <f t="shared" si="6"/>
        <v>0</v>
      </c>
      <c r="K96" s="78">
        <f t="shared" si="6"/>
        <v>0</v>
      </c>
      <c r="L96" s="78">
        <f t="shared" si="6"/>
        <v>644932.43818199995</v>
      </c>
      <c r="M96" s="79">
        <f t="shared" si="5"/>
        <v>767914.25837699999</v>
      </c>
    </row>
    <row r="97" spans="1:17" ht="15.75" x14ac:dyDescent="0.25">
      <c r="A97" s="58">
        <v>21</v>
      </c>
      <c r="B97" s="77" t="str">
        <f t="shared" si="4"/>
        <v>UGARTE Y CIA. CORREDORES DE BOLSA S.A.</v>
      </c>
      <c r="C97" s="78">
        <f t="shared" si="6"/>
        <v>4367.471509</v>
      </c>
      <c r="D97" s="78">
        <f t="shared" si="6"/>
        <v>1.042</v>
      </c>
      <c r="E97" s="78">
        <f t="shared" si="6"/>
        <v>0</v>
      </c>
      <c r="F97" s="78">
        <f t="shared" si="6"/>
        <v>0</v>
      </c>
      <c r="G97" s="78">
        <f t="shared" si="6"/>
        <v>0</v>
      </c>
      <c r="H97" s="78">
        <f t="shared" si="6"/>
        <v>0</v>
      </c>
      <c r="I97" s="78">
        <f t="shared" si="6"/>
        <v>0</v>
      </c>
      <c r="J97" s="78">
        <f t="shared" si="6"/>
        <v>0</v>
      </c>
      <c r="K97" s="78">
        <f t="shared" si="6"/>
        <v>0</v>
      </c>
      <c r="L97" s="78">
        <f t="shared" si="6"/>
        <v>3467.4156830000002</v>
      </c>
      <c r="M97" s="79">
        <f t="shared" si="5"/>
        <v>7835.9291920000005</v>
      </c>
    </row>
    <row r="98" spans="1:17" ht="15.75" x14ac:dyDescent="0.25">
      <c r="A98" s="58">
        <v>22</v>
      </c>
      <c r="B98" s="77" t="str">
        <f t="shared" si="4"/>
        <v xml:space="preserve">FINANZAS Y NEGOCIOS S.A. C. DE BOLSA </v>
      </c>
      <c r="C98" s="78">
        <f t="shared" si="6"/>
        <v>2895.302146</v>
      </c>
      <c r="D98" s="78">
        <f t="shared" si="6"/>
        <v>0</v>
      </c>
      <c r="E98" s="78">
        <f t="shared" si="6"/>
        <v>41.295878999999999</v>
      </c>
      <c r="F98" s="78">
        <f t="shared" si="6"/>
        <v>0</v>
      </c>
      <c r="G98" s="78">
        <f t="shared" si="6"/>
        <v>0</v>
      </c>
      <c r="H98" s="78">
        <f t="shared" si="6"/>
        <v>0</v>
      </c>
      <c r="I98" s="78">
        <f t="shared" si="6"/>
        <v>0</v>
      </c>
      <c r="J98" s="78">
        <f t="shared" si="6"/>
        <v>0</v>
      </c>
      <c r="K98" s="78">
        <f t="shared" si="6"/>
        <v>0</v>
      </c>
      <c r="L98" s="78">
        <f t="shared" si="6"/>
        <v>4876.7920480000002</v>
      </c>
      <c r="M98" s="79">
        <f t="shared" si="5"/>
        <v>7813.3900730000005</v>
      </c>
      <c r="N98" s="34"/>
      <c r="O98" s="35"/>
      <c r="P98" s="34"/>
      <c r="Q98" s="34"/>
    </row>
    <row r="99" spans="1:17" ht="15.75" x14ac:dyDescent="0.25">
      <c r="A99" s="58">
        <v>23</v>
      </c>
      <c r="B99" s="77" t="str">
        <f t="shared" si="4"/>
        <v>URETA Y BIANCHI CORREDORES DE  BOLSA S.A.</v>
      </c>
      <c r="C99" s="78">
        <f t="shared" si="6"/>
        <v>27103.823602</v>
      </c>
      <c r="D99" s="78">
        <f t="shared" si="6"/>
        <v>1.49</v>
      </c>
      <c r="E99" s="78">
        <f t="shared" si="6"/>
        <v>16.257878999999999</v>
      </c>
      <c r="F99" s="78">
        <f t="shared" si="6"/>
        <v>0</v>
      </c>
      <c r="G99" s="78">
        <f t="shared" si="6"/>
        <v>7.2185790000000001</v>
      </c>
      <c r="H99" s="78">
        <f t="shared" si="6"/>
        <v>0</v>
      </c>
      <c r="I99" s="78">
        <f t="shared" si="6"/>
        <v>0</v>
      </c>
      <c r="J99" s="78">
        <f t="shared" si="6"/>
        <v>0</v>
      </c>
      <c r="K99" s="78">
        <f t="shared" si="6"/>
        <v>0</v>
      </c>
      <c r="L99" s="78">
        <f t="shared" si="6"/>
        <v>0</v>
      </c>
      <c r="M99" s="79">
        <f t="shared" si="5"/>
        <v>27128.790060000003</v>
      </c>
      <c r="N99" s="34"/>
      <c r="O99" s="34"/>
      <c r="P99" s="34"/>
      <c r="Q99" s="34"/>
    </row>
    <row r="100" spans="1:17" ht="15.75" x14ac:dyDescent="0.25">
      <c r="A100" s="58">
        <v>24</v>
      </c>
      <c r="B100" s="77" t="str">
        <f t="shared" si="4"/>
        <v>MUNITA Y CRUZAT S.A. CORREDORES DE BOLSA</v>
      </c>
      <c r="C100" s="78">
        <f t="shared" si="6"/>
        <v>1908.8791610000001</v>
      </c>
      <c r="D100" s="78">
        <f t="shared" si="6"/>
        <v>0</v>
      </c>
      <c r="E100" s="78">
        <f t="shared" si="6"/>
        <v>0</v>
      </c>
      <c r="F100" s="78">
        <f t="shared" si="6"/>
        <v>0</v>
      </c>
      <c r="G100" s="78">
        <f t="shared" si="6"/>
        <v>0</v>
      </c>
      <c r="H100" s="78">
        <f t="shared" si="6"/>
        <v>0</v>
      </c>
      <c r="I100" s="78">
        <f t="shared" si="6"/>
        <v>0</v>
      </c>
      <c r="J100" s="78">
        <f t="shared" si="6"/>
        <v>0</v>
      </c>
      <c r="K100" s="78">
        <f t="shared" si="6"/>
        <v>0</v>
      </c>
      <c r="L100" s="78">
        <f t="shared" si="6"/>
        <v>2544.5925130000001</v>
      </c>
      <c r="M100" s="79">
        <f>SUM(C100:L100)</f>
        <v>4453.4716740000003</v>
      </c>
    </row>
    <row r="101" spans="1:17" ht="15.75" x14ac:dyDescent="0.25">
      <c r="A101" s="58">
        <v>25</v>
      </c>
      <c r="B101" s="77" t="str">
        <f t="shared" si="4"/>
        <v>RAIMUNDO SERRANO MC AULIFFE C. DE B. S.A.</v>
      </c>
      <c r="C101" s="78">
        <f t="shared" si="6"/>
        <v>1439.0448490000001</v>
      </c>
      <c r="D101" s="78">
        <f t="shared" si="6"/>
        <v>3.4049999999999998</v>
      </c>
      <c r="E101" s="78">
        <f t="shared" si="6"/>
        <v>0</v>
      </c>
      <c r="F101" s="78">
        <f t="shared" si="6"/>
        <v>0</v>
      </c>
      <c r="G101" s="78">
        <f t="shared" si="6"/>
        <v>0</v>
      </c>
      <c r="H101" s="78">
        <f t="shared" si="6"/>
        <v>0</v>
      </c>
      <c r="I101" s="78">
        <f t="shared" si="6"/>
        <v>0</v>
      </c>
      <c r="J101" s="78">
        <f t="shared" si="6"/>
        <v>0</v>
      </c>
      <c r="K101" s="78">
        <f t="shared" si="6"/>
        <v>1.101194</v>
      </c>
      <c r="L101" s="78">
        <f t="shared" si="6"/>
        <v>0</v>
      </c>
      <c r="M101" s="79">
        <f t="shared" si="5"/>
        <v>1443.5510430000002</v>
      </c>
    </row>
    <row r="102" spans="1:17" ht="15.75" x14ac:dyDescent="0.25">
      <c r="A102" s="58">
        <v>26</v>
      </c>
      <c r="B102" s="77" t="str">
        <f t="shared" si="4"/>
        <v>ETCHEGARAY S.A. CORREDORES DE BOLSA</v>
      </c>
      <c r="C102" s="78">
        <f t="shared" si="6"/>
        <v>438.50273299999998</v>
      </c>
      <c r="D102" s="78">
        <f t="shared" si="6"/>
        <v>0.29699999999999999</v>
      </c>
      <c r="E102" s="78">
        <f t="shared" si="6"/>
        <v>0</v>
      </c>
      <c r="F102" s="78">
        <f t="shared" si="6"/>
        <v>0</v>
      </c>
      <c r="G102" s="78">
        <f t="shared" si="6"/>
        <v>0</v>
      </c>
      <c r="H102" s="78">
        <f t="shared" si="6"/>
        <v>0</v>
      </c>
      <c r="I102" s="78">
        <f t="shared" si="6"/>
        <v>0</v>
      </c>
      <c r="J102" s="78">
        <f t="shared" si="6"/>
        <v>0</v>
      </c>
      <c r="K102" s="78">
        <f t="shared" si="6"/>
        <v>0</v>
      </c>
      <c r="L102" s="78">
        <f t="shared" si="6"/>
        <v>0</v>
      </c>
      <c r="M102" s="79">
        <f t="shared" si="5"/>
        <v>438.799733</v>
      </c>
    </row>
    <row r="103" spans="1:17" ht="15.75" x14ac:dyDescent="0.25">
      <c r="A103" s="58">
        <v>27</v>
      </c>
      <c r="B103" s="77" t="str">
        <f t="shared" si="4"/>
        <v>COVARRUBIAS Y CIA. C. DE BOLSA LTDA.</v>
      </c>
      <c r="C103" s="78">
        <f t="shared" si="6"/>
        <v>3158.230145</v>
      </c>
      <c r="D103" s="78">
        <f t="shared" si="6"/>
        <v>5.1881000000000004</v>
      </c>
      <c r="E103" s="78">
        <f t="shared" si="6"/>
        <v>0</v>
      </c>
      <c r="F103" s="78">
        <f t="shared" si="6"/>
        <v>0</v>
      </c>
      <c r="G103" s="78">
        <f t="shared" si="6"/>
        <v>6887.1660940000002</v>
      </c>
      <c r="H103" s="78">
        <f t="shared" si="6"/>
        <v>349.11593199999999</v>
      </c>
      <c r="I103" s="78">
        <f t="shared" si="6"/>
        <v>40.714843000000002</v>
      </c>
      <c r="J103" s="78">
        <f t="shared" si="6"/>
        <v>0</v>
      </c>
      <c r="K103" s="78">
        <f t="shared" si="6"/>
        <v>0</v>
      </c>
      <c r="L103" s="78">
        <f t="shared" si="6"/>
        <v>10685.991900000001</v>
      </c>
      <c r="M103" s="79">
        <f t="shared" si="5"/>
        <v>21126.407014000004</v>
      </c>
    </row>
    <row r="104" spans="1:17" ht="15.75" x14ac:dyDescent="0.25">
      <c r="A104" s="58">
        <v>28</v>
      </c>
      <c r="B104" s="77" t="str">
        <f t="shared" si="4"/>
        <v>VALENZUELA LAFOURCADE S.A. C. DE BOLSA</v>
      </c>
      <c r="C104" s="78">
        <f t="shared" si="6"/>
        <v>1170.6702720000001</v>
      </c>
      <c r="D104" s="78">
        <f t="shared" si="6"/>
        <v>0.59799999999999998</v>
      </c>
      <c r="E104" s="78">
        <f t="shared" si="6"/>
        <v>0</v>
      </c>
      <c r="F104" s="78">
        <f t="shared" si="6"/>
        <v>0</v>
      </c>
      <c r="G104" s="78">
        <f t="shared" si="6"/>
        <v>0</v>
      </c>
      <c r="H104" s="78">
        <f t="shared" si="6"/>
        <v>0</v>
      </c>
      <c r="I104" s="78">
        <f t="shared" si="6"/>
        <v>0</v>
      </c>
      <c r="J104" s="78">
        <f t="shared" si="6"/>
        <v>0</v>
      </c>
      <c r="K104" s="78">
        <f t="shared" si="6"/>
        <v>0</v>
      </c>
      <c r="L104" s="78">
        <f t="shared" si="6"/>
        <v>0</v>
      </c>
      <c r="M104" s="79">
        <f t="shared" si="5"/>
        <v>1171.268272</v>
      </c>
    </row>
    <row r="105" spans="1:17" ht="15.75" x14ac:dyDescent="0.25">
      <c r="A105" s="58">
        <v>29</v>
      </c>
      <c r="B105" s="77" t="str">
        <f t="shared" si="4"/>
        <v>JAIME LARRAIN Y CIA. C. DE BOLSA LTDA.</v>
      </c>
      <c r="C105" s="78">
        <f t="shared" si="6"/>
        <v>2549.9822380000001</v>
      </c>
      <c r="D105" s="78">
        <f t="shared" si="6"/>
        <v>0</v>
      </c>
      <c r="E105" s="78">
        <f t="shared" si="6"/>
        <v>0</v>
      </c>
      <c r="F105" s="78">
        <f t="shared" si="6"/>
        <v>0</v>
      </c>
      <c r="G105" s="78">
        <f t="shared" si="6"/>
        <v>0</v>
      </c>
      <c r="H105" s="78">
        <f t="shared" si="6"/>
        <v>0</v>
      </c>
      <c r="I105" s="78">
        <f t="shared" si="6"/>
        <v>0</v>
      </c>
      <c r="J105" s="78">
        <f t="shared" si="6"/>
        <v>0</v>
      </c>
      <c r="K105" s="78">
        <f t="shared" si="6"/>
        <v>0</v>
      </c>
      <c r="L105" s="78">
        <f t="shared" si="6"/>
        <v>74.206000000000003</v>
      </c>
      <c r="M105" s="79">
        <f t="shared" si="5"/>
        <v>2624.1882380000002</v>
      </c>
    </row>
    <row r="106" spans="1:17" ht="15.75" x14ac:dyDescent="0.25">
      <c r="A106" s="58">
        <v>30</v>
      </c>
      <c r="B106" s="77" t="str">
        <f t="shared" si="4"/>
        <v>LIRA S.A. CORREDORES DE BOLSA</v>
      </c>
      <c r="C106" s="78">
        <f t="shared" si="6"/>
        <v>2014.794267</v>
      </c>
      <c r="D106" s="78">
        <f t="shared" si="6"/>
        <v>0.74250000000000005</v>
      </c>
      <c r="E106" s="78">
        <f t="shared" si="6"/>
        <v>0</v>
      </c>
      <c r="F106" s="78">
        <f t="shared" si="6"/>
        <v>0</v>
      </c>
      <c r="G106" s="78">
        <f t="shared" si="6"/>
        <v>27.116202000000001</v>
      </c>
      <c r="H106" s="78">
        <f t="shared" si="6"/>
        <v>0</v>
      </c>
      <c r="I106" s="78">
        <f t="shared" si="6"/>
        <v>0</v>
      </c>
      <c r="J106" s="78">
        <f t="shared" si="6"/>
        <v>0</v>
      </c>
      <c r="K106" s="78">
        <f t="shared" si="6"/>
        <v>0</v>
      </c>
      <c r="L106" s="78">
        <f t="shared" si="6"/>
        <v>53.690080000000002</v>
      </c>
      <c r="M106" s="79">
        <f t="shared" si="5"/>
        <v>2096.3430490000001</v>
      </c>
    </row>
    <row r="107" spans="1:17" ht="15.75" x14ac:dyDescent="0.25">
      <c r="A107" s="58">
        <v>31</v>
      </c>
      <c r="B107" s="77" t="str">
        <f t="shared" si="4"/>
        <v>SERGIO CONTRERAS Y CIA. C. DE BOLSA</v>
      </c>
      <c r="C107" s="78">
        <f t="shared" si="6"/>
        <v>429.36742600000002</v>
      </c>
      <c r="D107" s="78">
        <f t="shared" si="6"/>
        <v>0</v>
      </c>
      <c r="E107" s="78">
        <f t="shared" si="6"/>
        <v>0</v>
      </c>
      <c r="F107" s="78">
        <f t="shared" si="6"/>
        <v>0</v>
      </c>
      <c r="G107" s="78">
        <f t="shared" si="6"/>
        <v>2710.1634429999999</v>
      </c>
      <c r="H107" s="78">
        <f t="shared" si="6"/>
        <v>578.86469599999998</v>
      </c>
      <c r="I107" s="78">
        <f t="shared" si="6"/>
        <v>0</v>
      </c>
      <c r="J107" s="78">
        <f t="shared" si="6"/>
        <v>0</v>
      </c>
      <c r="K107" s="78">
        <f t="shared" si="6"/>
        <v>0</v>
      </c>
      <c r="L107" s="78">
        <f t="shared" si="6"/>
        <v>4760.7224159999996</v>
      </c>
      <c r="M107" s="79">
        <f t="shared" si="5"/>
        <v>8479.1179809999994</v>
      </c>
    </row>
    <row r="108" spans="1:17" ht="15.75" x14ac:dyDescent="0.25">
      <c r="A108" s="58">
        <v>32</v>
      </c>
      <c r="B108" s="77" t="str">
        <f t="shared" si="4"/>
        <v>YRARRAZAVAL Y CIA. C. DE BOLSA LTDA.</v>
      </c>
      <c r="C108" s="78">
        <f t="shared" si="6"/>
        <v>1023.181888</v>
      </c>
      <c r="D108" s="78">
        <f t="shared" si="6"/>
        <v>0.59599999999999997</v>
      </c>
      <c r="E108" s="78">
        <f t="shared" si="6"/>
        <v>0</v>
      </c>
      <c r="F108" s="78">
        <f t="shared" si="6"/>
        <v>0</v>
      </c>
      <c r="G108" s="78">
        <f t="shared" si="6"/>
        <v>0</v>
      </c>
      <c r="H108" s="78">
        <f t="shared" si="6"/>
        <v>0</v>
      </c>
      <c r="I108" s="78">
        <f t="shared" si="6"/>
        <v>0</v>
      </c>
      <c r="J108" s="78">
        <f t="shared" si="6"/>
        <v>0</v>
      </c>
      <c r="K108" s="78">
        <f t="shared" si="6"/>
        <v>0</v>
      </c>
      <c r="L108" s="78">
        <f t="shared" si="6"/>
        <v>0</v>
      </c>
      <c r="M108" s="79">
        <f t="shared" si="5"/>
        <v>1023.777888</v>
      </c>
    </row>
    <row r="109" spans="1:17" ht="15.75" x14ac:dyDescent="0.25">
      <c r="A109" s="58">
        <v>33</v>
      </c>
      <c r="B109" s="77" t="s">
        <v>51</v>
      </c>
      <c r="C109" s="78">
        <f t="shared" ref="C109:L117" si="7">C39/1000000</f>
        <v>61707.038852999998</v>
      </c>
      <c r="D109" s="78">
        <f t="shared" si="7"/>
        <v>0</v>
      </c>
      <c r="E109" s="78">
        <f t="shared" si="7"/>
        <v>0</v>
      </c>
      <c r="F109" s="78">
        <f t="shared" si="7"/>
        <v>0</v>
      </c>
      <c r="G109" s="78">
        <f t="shared" si="7"/>
        <v>41830.121419000003</v>
      </c>
      <c r="H109" s="78">
        <f t="shared" si="7"/>
        <v>5562.032029</v>
      </c>
      <c r="I109" s="78">
        <f t="shared" si="7"/>
        <v>0</v>
      </c>
      <c r="J109" s="78">
        <f t="shared" si="7"/>
        <v>0</v>
      </c>
      <c r="K109" s="78">
        <f t="shared" si="7"/>
        <v>902.282916</v>
      </c>
      <c r="L109" s="78">
        <f t="shared" si="7"/>
        <v>289264.07622699998</v>
      </c>
      <c r="M109" s="79">
        <f t="shared" si="5"/>
        <v>399265.55144399998</v>
      </c>
    </row>
    <row r="110" spans="1:17" ht="15.75" x14ac:dyDescent="0.25">
      <c r="A110" s="58">
        <v>34</v>
      </c>
      <c r="B110" s="77" t="s">
        <v>52</v>
      </c>
      <c r="C110" s="78">
        <f t="shared" si="7"/>
        <v>125.01582399999999</v>
      </c>
      <c r="D110" s="78">
        <f t="shared" si="7"/>
        <v>0</v>
      </c>
      <c r="E110" s="78">
        <f t="shared" si="7"/>
        <v>0</v>
      </c>
      <c r="F110" s="78">
        <f t="shared" si="7"/>
        <v>0</v>
      </c>
      <c r="G110" s="78">
        <f t="shared" si="7"/>
        <v>127039.78300700001</v>
      </c>
      <c r="H110" s="78">
        <f t="shared" si="7"/>
        <v>685.99094400000001</v>
      </c>
      <c r="I110" s="78">
        <f t="shared" si="7"/>
        <v>270389.69386100001</v>
      </c>
      <c r="J110" s="78">
        <f t="shared" si="7"/>
        <v>0</v>
      </c>
      <c r="K110" s="78">
        <f t="shared" si="7"/>
        <v>0</v>
      </c>
      <c r="L110" s="78">
        <f t="shared" si="7"/>
        <v>1976479.456025</v>
      </c>
      <c r="M110" s="79">
        <f t="shared" si="5"/>
        <v>2374719.9396609999</v>
      </c>
    </row>
    <row r="111" spans="1:17" ht="15.75" x14ac:dyDescent="0.25">
      <c r="A111" s="58">
        <v>35</v>
      </c>
      <c r="B111" s="77" t="str">
        <f t="shared" ref="B111:B116" si="8">B41</f>
        <v>INTERVALORES CORREDORES DE BOLSA S.A.</v>
      </c>
      <c r="C111" s="78">
        <f t="shared" si="7"/>
        <v>0</v>
      </c>
      <c r="D111" s="78">
        <f t="shared" si="7"/>
        <v>0</v>
      </c>
      <c r="E111" s="78">
        <f t="shared" si="7"/>
        <v>0</v>
      </c>
      <c r="F111" s="78">
        <f t="shared" si="7"/>
        <v>0</v>
      </c>
      <c r="G111" s="78">
        <f t="shared" si="7"/>
        <v>0</v>
      </c>
      <c r="H111" s="78">
        <f t="shared" si="7"/>
        <v>0</v>
      </c>
      <c r="I111" s="78">
        <f t="shared" si="7"/>
        <v>0</v>
      </c>
      <c r="J111" s="78">
        <f t="shared" si="7"/>
        <v>0</v>
      </c>
      <c r="K111" s="78">
        <f t="shared" si="7"/>
        <v>0</v>
      </c>
      <c r="L111" s="78">
        <f t="shared" si="7"/>
        <v>0</v>
      </c>
      <c r="M111" s="79">
        <f t="shared" si="5"/>
        <v>0</v>
      </c>
    </row>
    <row r="112" spans="1:17" ht="15.75" x14ac:dyDescent="0.25">
      <c r="A112" s="58">
        <v>36</v>
      </c>
      <c r="B112" s="77" t="str">
        <f t="shared" si="8"/>
        <v>CARLOS MARIN ORREGO S.A. C. DE BOLSA</v>
      </c>
      <c r="C112" s="78">
        <f t="shared" si="7"/>
        <v>0</v>
      </c>
      <c r="D112" s="78">
        <f t="shared" si="7"/>
        <v>0</v>
      </c>
      <c r="E112" s="78">
        <f t="shared" si="7"/>
        <v>0</v>
      </c>
      <c r="F112" s="78">
        <f t="shared" si="7"/>
        <v>0</v>
      </c>
      <c r="G112" s="78">
        <f t="shared" si="7"/>
        <v>0</v>
      </c>
      <c r="H112" s="78">
        <f t="shared" si="7"/>
        <v>0</v>
      </c>
      <c r="I112" s="78">
        <f t="shared" si="7"/>
        <v>0</v>
      </c>
      <c r="J112" s="78">
        <f t="shared" si="7"/>
        <v>0</v>
      </c>
      <c r="K112" s="78">
        <f t="shared" si="7"/>
        <v>0</v>
      </c>
      <c r="L112" s="78">
        <f t="shared" si="7"/>
        <v>0</v>
      </c>
      <c r="M112" s="79">
        <f t="shared" si="5"/>
        <v>0</v>
      </c>
    </row>
    <row r="113" spans="1:13" ht="15.75" x14ac:dyDescent="0.25">
      <c r="A113" s="58">
        <v>37</v>
      </c>
      <c r="B113" s="77" t="str">
        <f t="shared" si="8"/>
        <v>CHILEMARKET S.A. CORREDORES DE BOLSA</v>
      </c>
      <c r="C113" s="78">
        <f t="shared" si="7"/>
        <v>0</v>
      </c>
      <c r="D113" s="78">
        <f t="shared" si="7"/>
        <v>0</v>
      </c>
      <c r="E113" s="78">
        <f t="shared" si="7"/>
        <v>0</v>
      </c>
      <c r="F113" s="78">
        <f t="shared" si="7"/>
        <v>0</v>
      </c>
      <c r="G113" s="78">
        <f t="shared" si="7"/>
        <v>0</v>
      </c>
      <c r="H113" s="78">
        <f t="shared" si="7"/>
        <v>0</v>
      </c>
      <c r="I113" s="78">
        <f t="shared" si="7"/>
        <v>0</v>
      </c>
      <c r="J113" s="78">
        <f t="shared" si="7"/>
        <v>0</v>
      </c>
      <c r="K113" s="78">
        <f t="shared" si="7"/>
        <v>0</v>
      </c>
      <c r="L113" s="78">
        <f t="shared" si="7"/>
        <v>0</v>
      </c>
      <c r="M113" s="79">
        <f t="shared" si="5"/>
        <v>0</v>
      </c>
    </row>
    <row r="114" spans="1:13" ht="15.75" x14ac:dyDescent="0.25">
      <c r="A114" s="58">
        <v>38</v>
      </c>
      <c r="B114" s="77" t="str">
        <f t="shared" si="8"/>
        <v>CB CORREDORES DE BOLSA S.A.</v>
      </c>
      <c r="C114" s="78">
        <f t="shared" si="7"/>
        <v>0</v>
      </c>
      <c r="D114" s="78">
        <f t="shared" si="7"/>
        <v>0</v>
      </c>
      <c r="E114" s="78">
        <f t="shared" si="7"/>
        <v>0</v>
      </c>
      <c r="F114" s="78">
        <f t="shared" si="7"/>
        <v>0</v>
      </c>
      <c r="G114" s="78">
        <f t="shared" si="7"/>
        <v>0</v>
      </c>
      <c r="H114" s="78">
        <f t="shared" si="7"/>
        <v>0</v>
      </c>
      <c r="I114" s="78">
        <f t="shared" si="7"/>
        <v>0</v>
      </c>
      <c r="J114" s="78">
        <f t="shared" si="7"/>
        <v>0</v>
      </c>
      <c r="K114" s="78">
        <f t="shared" si="7"/>
        <v>0</v>
      </c>
      <c r="L114" s="78">
        <f t="shared" si="7"/>
        <v>0</v>
      </c>
      <c r="M114" s="79">
        <f t="shared" si="5"/>
        <v>0</v>
      </c>
    </row>
    <row r="115" spans="1:13" ht="15.75" x14ac:dyDescent="0.25">
      <c r="A115" s="58">
        <v>39</v>
      </c>
      <c r="B115" s="77" t="s">
        <v>57</v>
      </c>
      <c r="C115" s="78">
        <f t="shared" si="7"/>
        <v>36515.325191000004</v>
      </c>
      <c r="D115" s="78">
        <f t="shared" si="7"/>
        <v>0.59199999999999997</v>
      </c>
      <c r="E115" s="78">
        <f t="shared" si="7"/>
        <v>0</v>
      </c>
      <c r="F115" s="78">
        <f t="shared" si="7"/>
        <v>0</v>
      </c>
      <c r="G115" s="78">
        <f t="shared" si="7"/>
        <v>679.86800800000003</v>
      </c>
      <c r="H115" s="78">
        <f t="shared" si="7"/>
        <v>2229.2376009999998</v>
      </c>
      <c r="I115" s="78">
        <f t="shared" si="7"/>
        <v>0</v>
      </c>
      <c r="J115" s="78">
        <f t="shared" si="7"/>
        <v>0</v>
      </c>
      <c r="K115" s="78">
        <f t="shared" si="7"/>
        <v>406.45165400000002</v>
      </c>
      <c r="L115" s="78">
        <f t="shared" si="7"/>
        <v>1603.773175</v>
      </c>
      <c r="M115" s="79">
        <f>SUM(C115:L115)</f>
        <v>41435.247628999998</v>
      </c>
    </row>
    <row r="116" spans="1:13" ht="15.75" x14ac:dyDescent="0.25">
      <c r="A116" s="58">
        <v>40</v>
      </c>
      <c r="B116" s="77" t="str">
        <f t="shared" si="8"/>
        <v>MBI CORREDORES DE BOLSA S.A.</v>
      </c>
      <c r="C116" s="78">
        <f t="shared" si="7"/>
        <v>0</v>
      </c>
      <c r="D116" s="78">
        <f t="shared" si="7"/>
        <v>0</v>
      </c>
      <c r="E116" s="78">
        <f t="shared" si="7"/>
        <v>0</v>
      </c>
      <c r="F116" s="78">
        <f t="shared" si="7"/>
        <v>0</v>
      </c>
      <c r="G116" s="78">
        <f t="shared" si="7"/>
        <v>0</v>
      </c>
      <c r="H116" s="78">
        <f t="shared" si="7"/>
        <v>0</v>
      </c>
      <c r="I116" s="78">
        <f t="shared" si="7"/>
        <v>0</v>
      </c>
      <c r="J116" s="78">
        <f t="shared" si="7"/>
        <v>0</v>
      </c>
      <c r="K116" s="78">
        <f t="shared" si="7"/>
        <v>0</v>
      </c>
      <c r="L116" s="78">
        <f t="shared" si="7"/>
        <v>0</v>
      </c>
      <c r="M116" s="79">
        <f t="shared" si="5"/>
        <v>0</v>
      </c>
    </row>
    <row r="117" spans="1:13" ht="16.5" thickBot="1" x14ac:dyDescent="0.3">
      <c r="A117" s="58">
        <v>41</v>
      </c>
      <c r="B117" s="54" t="s">
        <v>59</v>
      </c>
      <c r="C117" s="64">
        <f>C47/1000000</f>
        <v>0</v>
      </c>
      <c r="D117" s="64">
        <f t="shared" si="7"/>
        <v>0</v>
      </c>
      <c r="E117" s="64">
        <f t="shared" si="7"/>
        <v>0</v>
      </c>
      <c r="F117" s="64">
        <f t="shared" si="7"/>
        <v>0</v>
      </c>
      <c r="G117" s="64">
        <f t="shared" si="7"/>
        <v>0</v>
      </c>
      <c r="H117" s="64">
        <f t="shared" si="7"/>
        <v>0</v>
      </c>
      <c r="I117" s="64">
        <f t="shared" si="7"/>
        <v>0</v>
      </c>
      <c r="J117" s="64">
        <f t="shared" si="7"/>
        <v>0</v>
      </c>
      <c r="K117" s="64">
        <f t="shared" si="7"/>
        <v>0</v>
      </c>
      <c r="L117" s="64">
        <f t="shared" si="7"/>
        <v>0</v>
      </c>
      <c r="M117" s="65">
        <f>SUM(C117:L117)</f>
        <v>0</v>
      </c>
    </row>
    <row r="118" spans="1:13" ht="17.25" thickTop="1" thickBot="1" x14ac:dyDescent="0.3">
      <c r="A118" s="66"/>
      <c r="B118" s="80" t="s">
        <v>4</v>
      </c>
      <c r="C118" s="67">
        <f t="shared" ref="C118:M118" si="9">SUM(C77:C117)</f>
        <v>1359761.4167599999</v>
      </c>
      <c r="D118" s="67">
        <f t="shared" si="9"/>
        <v>25.816199999999998</v>
      </c>
      <c r="E118" s="67">
        <f t="shared" si="9"/>
        <v>82.591757999999999</v>
      </c>
      <c r="F118" s="67">
        <f t="shared" si="9"/>
        <v>0</v>
      </c>
      <c r="G118" s="67">
        <f t="shared" si="9"/>
        <v>3226490.7104420001</v>
      </c>
      <c r="H118" s="67">
        <f t="shared" si="9"/>
        <v>713565.64995999984</v>
      </c>
      <c r="I118" s="67">
        <f t="shared" si="9"/>
        <v>4797273.4635840002</v>
      </c>
      <c r="J118" s="67">
        <f t="shared" si="9"/>
        <v>1.4216</v>
      </c>
      <c r="K118" s="67">
        <f t="shared" si="9"/>
        <v>4033.2471259999998</v>
      </c>
      <c r="L118" s="67">
        <f t="shared" si="9"/>
        <v>7667289.1254509985</v>
      </c>
      <c r="M118" s="81">
        <f t="shared" si="9"/>
        <v>17768523.442881003</v>
      </c>
    </row>
    <row r="119" spans="1:13" ht="17.25" thickTop="1" thickBot="1" x14ac:dyDescent="0.3">
      <c r="A119" s="66"/>
      <c r="B119" s="80" t="s">
        <v>61</v>
      </c>
      <c r="C119" s="70">
        <v>971749.34288900008</v>
      </c>
      <c r="D119" s="70">
        <v>108.53234</v>
      </c>
      <c r="E119" s="70">
        <v>125.254</v>
      </c>
      <c r="F119" s="70">
        <v>0</v>
      </c>
      <c r="G119" s="70">
        <v>2934920.5339899994</v>
      </c>
      <c r="H119" s="70">
        <v>910918.51598999987</v>
      </c>
      <c r="I119" s="70">
        <v>3930360.0558599997</v>
      </c>
      <c r="J119" s="70">
        <v>17.36402</v>
      </c>
      <c r="K119" s="70">
        <v>5794.5071320000006</v>
      </c>
      <c r="L119" s="70">
        <v>8369077.5706090005</v>
      </c>
      <c r="M119" s="82">
        <v>17123071.676829997</v>
      </c>
    </row>
    <row r="120" spans="1:13" ht="15.75" thickTop="1" x14ac:dyDescent="0.25"/>
    <row r="121" spans="1:13" x14ac:dyDescent="0.25">
      <c r="A121" s="83" t="s">
        <v>86</v>
      </c>
      <c r="B121" s="83" t="s">
        <v>87</v>
      </c>
    </row>
    <row r="122" spans="1:13" x14ac:dyDescent="0.25">
      <c r="A122" s="83" t="s">
        <v>88</v>
      </c>
      <c r="B122" s="83" t="s">
        <v>89</v>
      </c>
    </row>
    <row r="123" spans="1:13" x14ac:dyDescent="0.25">
      <c r="A123" s="83"/>
      <c r="B123" s="83"/>
    </row>
    <row r="124" spans="1:13" x14ac:dyDescent="0.25">
      <c r="A124" s="83"/>
      <c r="B124" s="83" t="s">
        <v>64</v>
      </c>
    </row>
    <row r="132" spans="1:13" ht="20.25" x14ac:dyDescent="0.3">
      <c r="A132" s="175" t="s">
        <v>90</v>
      </c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</row>
    <row r="133" spans="1:13" ht="20.25" x14ac:dyDescent="0.3">
      <c r="A133" s="175" t="s">
        <v>108</v>
      </c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</row>
    <row r="134" spans="1:13" ht="20.25" x14ac:dyDescent="0.3">
      <c r="A134" s="175" t="s">
        <v>109</v>
      </c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</row>
    <row r="136" spans="1:13" ht="15.75" x14ac:dyDescent="0.25">
      <c r="A136" s="72"/>
      <c r="B136" s="52"/>
      <c r="C136" s="172" t="s">
        <v>93</v>
      </c>
      <c r="D136" s="172"/>
      <c r="E136" s="172"/>
      <c r="F136" s="172"/>
      <c r="G136" s="172"/>
      <c r="H136" s="172"/>
      <c r="I136" s="172"/>
      <c r="J136" s="172"/>
      <c r="K136" s="172"/>
      <c r="L136" s="52" t="s">
        <v>78</v>
      </c>
      <c r="M136" s="73"/>
    </row>
    <row r="137" spans="1:13" ht="16.5" thickBot="1" x14ac:dyDescent="0.3">
      <c r="A137" s="84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5" t="s">
        <v>94</v>
      </c>
      <c r="M137" s="85"/>
    </row>
    <row r="138" spans="1:13" ht="17.25" thickTop="1" thickBot="1" x14ac:dyDescent="0.3">
      <c r="A138" s="84"/>
      <c r="B138" s="55" t="s">
        <v>79</v>
      </c>
      <c r="C138" s="55" t="s">
        <v>95</v>
      </c>
      <c r="D138" s="55" t="s">
        <v>10</v>
      </c>
      <c r="E138" s="55" t="s">
        <v>11</v>
      </c>
      <c r="F138" s="55" t="s">
        <v>12</v>
      </c>
      <c r="G138" s="55" t="s">
        <v>13</v>
      </c>
      <c r="H138" s="55" t="s">
        <v>81</v>
      </c>
      <c r="I138" s="55" t="s">
        <v>15</v>
      </c>
      <c r="J138" s="55" t="s">
        <v>82</v>
      </c>
      <c r="K138" s="55" t="s">
        <v>83</v>
      </c>
      <c r="L138" s="55" t="s">
        <v>84</v>
      </c>
      <c r="M138" s="86" t="s">
        <v>4</v>
      </c>
    </row>
    <row r="139" spans="1:13" ht="15.75" thickTop="1" x14ac:dyDescent="0.25">
      <c r="A139" s="58">
        <v>1</v>
      </c>
      <c r="B139" s="77" t="str">
        <f>B7</f>
        <v>BICE CORREDORES DE BOLSA S.A.</v>
      </c>
      <c r="C139" s="87">
        <f t="shared" ref="C139:M139" si="10">(C77/C118)*100</f>
        <v>0.96060508211239026</v>
      </c>
      <c r="D139" s="87">
        <f t="shared" si="10"/>
        <v>0</v>
      </c>
      <c r="E139" s="87">
        <f t="shared" si="10"/>
        <v>0</v>
      </c>
      <c r="F139" s="87">
        <v>0</v>
      </c>
      <c r="G139" s="87">
        <f t="shared" si="10"/>
        <v>7.6709728036407174</v>
      </c>
      <c r="H139" s="87">
        <f t="shared" si="10"/>
        <v>7.1329140006743845</v>
      </c>
      <c r="I139" s="87">
        <f t="shared" si="10"/>
        <v>8.4541851199368985</v>
      </c>
      <c r="J139" s="87">
        <f t="shared" si="10"/>
        <v>0</v>
      </c>
      <c r="K139" s="87">
        <f t="shared" si="10"/>
        <v>0</v>
      </c>
      <c r="L139" s="87">
        <f t="shared" si="10"/>
        <v>6.2206419249377785</v>
      </c>
      <c r="M139" s="88">
        <f t="shared" si="10"/>
        <v>6.7196814149313795</v>
      </c>
    </row>
    <row r="140" spans="1:13" x14ac:dyDescent="0.25">
      <c r="A140" s="58">
        <v>2</v>
      </c>
      <c r="B140" s="77" t="str">
        <f>B8</f>
        <v>BANCHILE CORREDORES DE BOLSA S.A.</v>
      </c>
      <c r="C140" s="87">
        <f t="shared" ref="C140:M140" si="11">(C78/C118)*100</f>
        <v>16.37444033435894</v>
      </c>
      <c r="D140" s="87">
        <f t="shared" si="11"/>
        <v>1.1527645431938085</v>
      </c>
      <c r="E140" s="87">
        <f t="shared" si="11"/>
        <v>0</v>
      </c>
      <c r="F140" s="87">
        <v>0</v>
      </c>
      <c r="G140" s="87">
        <f t="shared" si="11"/>
        <v>4.3711412218409755</v>
      </c>
      <c r="H140" s="87">
        <f t="shared" si="11"/>
        <v>7.6606350803271246</v>
      </c>
      <c r="I140" s="87">
        <f t="shared" si="11"/>
        <v>9.1948966721704224</v>
      </c>
      <c r="J140" s="87">
        <f t="shared" si="11"/>
        <v>0</v>
      </c>
      <c r="K140" s="87">
        <f t="shared" si="11"/>
        <v>9.3721011431026305E-2</v>
      </c>
      <c r="L140" s="87">
        <f t="shared" si="11"/>
        <v>6.9583157317498188</v>
      </c>
      <c r="M140" s="88">
        <f t="shared" si="11"/>
        <v>7.8395599577695805</v>
      </c>
    </row>
    <row r="141" spans="1:13" x14ac:dyDescent="0.25">
      <c r="A141" s="58">
        <v>3</v>
      </c>
      <c r="B141" s="77" t="str">
        <f>B9</f>
        <v>SANTIAGO CORREDORES DE BOLSA LTDA.</v>
      </c>
      <c r="C141" s="87">
        <f t="shared" ref="C141:M141" si="12">(C79/C118)*100</f>
        <v>0.72778982371630974</v>
      </c>
      <c r="D141" s="87">
        <f t="shared" si="12"/>
        <v>21.784770802829232</v>
      </c>
      <c r="E141" s="87">
        <f t="shared" si="12"/>
        <v>0</v>
      </c>
      <c r="F141" s="87">
        <v>0</v>
      </c>
      <c r="G141" s="87">
        <f t="shared" si="12"/>
        <v>10.211440028843766</v>
      </c>
      <c r="H141" s="87">
        <f t="shared" si="12"/>
        <v>30.174072061494229</v>
      </c>
      <c r="I141" s="87">
        <f t="shared" si="12"/>
        <v>19.512251844752683</v>
      </c>
      <c r="J141" s="87">
        <f t="shared" si="12"/>
        <v>0</v>
      </c>
      <c r="K141" s="87">
        <f t="shared" si="12"/>
        <v>0</v>
      </c>
      <c r="L141" s="87">
        <f t="shared" si="12"/>
        <v>0.58310288213332784</v>
      </c>
      <c r="M141" s="88">
        <f t="shared" si="12"/>
        <v>8.6413993558884101</v>
      </c>
    </row>
    <row r="142" spans="1:13" x14ac:dyDescent="0.25">
      <c r="A142" s="58">
        <v>4</v>
      </c>
      <c r="B142" s="77" t="str">
        <f>B10</f>
        <v>BBVA CORREDORES DE BOLSA BHIF S.A.</v>
      </c>
      <c r="C142" s="87">
        <f t="shared" ref="C142:M142" si="13">(C80/C118)*100</f>
        <v>0.96019217622090103</v>
      </c>
      <c r="D142" s="87">
        <f t="shared" si="13"/>
        <v>0</v>
      </c>
      <c r="E142" s="87">
        <f t="shared" si="13"/>
        <v>0</v>
      </c>
      <c r="F142" s="87">
        <v>0</v>
      </c>
      <c r="G142" s="87">
        <f t="shared" si="13"/>
        <v>21.86244975109096</v>
      </c>
      <c r="H142" s="87">
        <f t="shared" si="13"/>
        <v>15.26356345489801</v>
      </c>
      <c r="I142" s="87">
        <f t="shared" si="13"/>
        <v>18.23961439467935</v>
      </c>
      <c r="J142" s="87">
        <f t="shared" si="13"/>
        <v>0</v>
      </c>
      <c r="K142" s="87">
        <f t="shared" si="13"/>
        <v>0</v>
      </c>
      <c r="L142" s="87">
        <f t="shared" si="13"/>
        <v>8.5178492608961651</v>
      </c>
      <c r="M142" s="88">
        <f t="shared" si="13"/>
        <v>13.25632992351831</v>
      </c>
    </row>
    <row r="143" spans="1:13" x14ac:dyDescent="0.25">
      <c r="A143" s="58">
        <v>5</v>
      </c>
      <c r="B143" s="77" t="str">
        <f t="shared" ref="B143:B170" si="14">B11</f>
        <v>SCOTIA SUD AMERICANO CORREDORES DE BOLSA S.A.</v>
      </c>
      <c r="C143" s="87">
        <f t="shared" ref="C143:M143" si="15">(C81/C118)*100</f>
        <v>0.16775037928603037</v>
      </c>
      <c r="D143" s="87">
        <f t="shared" si="15"/>
        <v>0</v>
      </c>
      <c r="E143" s="87">
        <f t="shared" si="15"/>
        <v>0</v>
      </c>
      <c r="F143" s="87">
        <v>0</v>
      </c>
      <c r="G143" s="87">
        <f t="shared" si="15"/>
        <v>24.450995972429954</v>
      </c>
      <c r="H143" s="87">
        <f t="shared" si="15"/>
        <v>7.901293780489647</v>
      </c>
      <c r="I143" s="87">
        <f t="shared" si="15"/>
        <v>7.9820425139350633</v>
      </c>
      <c r="J143" s="87">
        <f t="shared" si="15"/>
        <v>0</v>
      </c>
      <c r="K143" s="87">
        <f t="shared" si="15"/>
        <v>0</v>
      </c>
      <c r="L143" s="87">
        <f t="shared" si="15"/>
        <v>2.6751833430037109</v>
      </c>
      <c r="M143" s="88">
        <f t="shared" si="15"/>
        <v>8.0794866858066268</v>
      </c>
    </row>
    <row r="144" spans="1:13" x14ac:dyDescent="0.25">
      <c r="A144" s="58">
        <v>6</v>
      </c>
      <c r="B144" s="77" t="str">
        <f t="shared" si="14"/>
        <v>VALORES SECURITY S.A. CORREDORES  DE BOLSA</v>
      </c>
      <c r="C144" s="87">
        <f t="shared" ref="C144:M144" si="16">(C82/C118)*100</f>
        <v>1.5117989398450711</v>
      </c>
      <c r="D144" s="87">
        <f t="shared" si="16"/>
        <v>0</v>
      </c>
      <c r="E144" s="87">
        <f t="shared" si="16"/>
        <v>0</v>
      </c>
      <c r="F144" s="87">
        <v>0</v>
      </c>
      <c r="G144" s="87">
        <f t="shared" si="16"/>
        <v>4.4714830324813191</v>
      </c>
      <c r="H144" s="87">
        <f t="shared" si="16"/>
        <v>3.6324775038502759</v>
      </c>
      <c r="I144" s="87">
        <f t="shared" si="16"/>
        <v>3.0354093099418797</v>
      </c>
      <c r="J144" s="87">
        <f t="shared" si="16"/>
        <v>0</v>
      </c>
      <c r="K144" s="87">
        <f t="shared" si="16"/>
        <v>2.3393061980204583E-3</v>
      </c>
      <c r="L144" s="87">
        <f t="shared" si="16"/>
        <v>17.535856234166904</v>
      </c>
      <c r="M144" s="88">
        <f t="shared" si="16"/>
        <v>9.4599348012366917</v>
      </c>
    </row>
    <row r="145" spans="1:13" x14ac:dyDescent="0.25">
      <c r="A145" s="58">
        <v>7</v>
      </c>
      <c r="B145" s="77" t="str">
        <f t="shared" si="14"/>
        <v>BCI CORREDOR DE BOLSA S.A.</v>
      </c>
      <c r="C145" s="87">
        <f t="shared" ref="C145:M145" si="17">(C83/C118)*100</f>
        <v>2.9831330241487151</v>
      </c>
      <c r="D145" s="87">
        <f t="shared" si="17"/>
        <v>0</v>
      </c>
      <c r="E145" s="87">
        <f t="shared" si="17"/>
        <v>0</v>
      </c>
      <c r="F145" s="87">
        <v>0</v>
      </c>
      <c r="G145" s="87">
        <f t="shared" si="17"/>
        <v>5.7641774306091937</v>
      </c>
      <c r="H145" s="87">
        <f t="shared" si="17"/>
        <v>5.0805750672040109</v>
      </c>
      <c r="I145" s="87">
        <f t="shared" si="17"/>
        <v>10.687889337643597</v>
      </c>
      <c r="J145" s="87">
        <f t="shared" si="17"/>
        <v>0</v>
      </c>
      <c r="K145" s="87">
        <f t="shared" si="17"/>
        <v>0</v>
      </c>
      <c r="L145" s="87">
        <f t="shared" si="17"/>
        <v>0</v>
      </c>
      <c r="M145" s="88">
        <f t="shared" si="17"/>
        <v>4.364598224551492</v>
      </c>
    </row>
    <row r="146" spans="1:13" x14ac:dyDescent="0.25">
      <c r="A146" s="58">
        <v>8</v>
      </c>
      <c r="B146" s="77" t="str">
        <f t="shared" si="14"/>
        <v>SANTANDER INVESTMENT S.A. C. DE BOLSA</v>
      </c>
      <c r="C146" s="87">
        <f t="shared" ref="C146:M146" si="18">(C84/C118)*100</f>
        <v>5.6290212529621773</v>
      </c>
      <c r="D146" s="87">
        <f t="shared" si="18"/>
        <v>0</v>
      </c>
      <c r="E146" s="87">
        <f t="shared" si="18"/>
        <v>0</v>
      </c>
      <c r="F146" s="87">
        <v>0</v>
      </c>
      <c r="G146" s="87">
        <f t="shared" si="18"/>
        <v>0.30256604869203724</v>
      </c>
      <c r="H146" s="87">
        <f t="shared" si="18"/>
        <v>0.60437300607754174</v>
      </c>
      <c r="I146" s="87">
        <f t="shared" si="18"/>
        <v>1.0452080732862734</v>
      </c>
      <c r="J146" s="87">
        <f t="shared" si="18"/>
        <v>0</v>
      </c>
      <c r="K146" s="87">
        <f t="shared" si="18"/>
        <v>1.0106868913938205</v>
      </c>
      <c r="L146" s="87">
        <f t="shared" si="18"/>
        <v>0</v>
      </c>
      <c r="M146" s="88">
        <f t="shared" si="18"/>
        <v>0.79240335446900179</v>
      </c>
    </row>
    <row r="147" spans="1:13" x14ac:dyDescent="0.25">
      <c r="A147" s="58">
        <v>9</v>
      </c>
      <c r="B147" s="77" t="str">
        <f t="shared" si="14"/>
        <v>LARRAIN VIAL S.A. CORREDORES DE BOLSA</v>
      </c>
      <c r="C147" s="87">
        <f t="shared" ref="C147:M147" si="19">(C85/C118)*100</f>
        <v>16.738307098117343</v>
      </c>
      <c r="D147" s="87">
        <f t="shared" si="19"/>
        <v>18.422540885180624</v>
      </c>
      <c r="E147" s="87">
        <f t="shared" si="19"/>
        <v>0</v>
      </c>
      <c r="F147" s="87">
        <v>0</v>
      </c>
      <c r="G147" s="87">
        <f t="shared" si="19"/>
        <v>0.68019269368959523</v>
      </c>
      <c r="H147" s="87">
        <f t="shared" si="19"/>
        <v>1.267946818699468</v>
      </c>
      <c r="I147" s="87">
        <f t="shared" si="19"/>
        <v>1.9956501840834375</v>
      </c>
      <c r="J147" s="87">
        <f t="shared" si="19"/>
        <v>35.171637591446256</v>
      </c>
      <c r="K147" s="87">
        <f t="shared" si="19"/>
        <v>2.9681517214326036</v>
      </c>
      <c r="L147" s="87">
        <f t="shared" si="19"/>
        <v>1.6471471253742684</v>
      </c>
      <c r="M147" s="88">
        <f t="shared" si="19"/>
        <v>2.7056177647085971</v>
      </c>
    </row>
    <row r="148" spans="1:13" x14ac:dyDescent="0.25">
      <c r="A148" s="58">
        <v>10</v>
      </c>
      <c r="B148" s="77" t="str">
        <f t="shared" si="14"/>
        <v>DEUTSCHE SECURITIES C.  DE BOLSA LTDA.</v>
      </c>
      <c r="C148" s="87">
        <f t="shared" ref="C148:M148" si="20">(C86/C118)*100</f>
        <v>1.7452876493250793</v>
      </c>
      <c r="D148" s="87">
        <f t="shared" si="20"/>
        <v>0</v>
      </c>
      <c r="E148" s="87">
        <f t="shared" si="20"/>
        <v>0</v>
      </c>
      <c r="F148" s="87">
        <v>0</v>
      </c>
      <c r="G148" s="87">
        <f t="shared" si="20"/>
        <v>2.7161954492655092</v>
      </c>
      <c r="H148" s="87">
        <f t="shared" si="20"/>
        <v>0</v>
      </c>
      <c r="I148" s="87">
        <f t="shared" si="20"/>
        <v>0</v>
      </c>
      <c r="J148" s="87">
        <f t="shared" si="20"/>
        <v>0</v>
      </c>
      <c r="K148" s="87">
        <f t="shared" si="20"/>
        <v>0</v>
      </c>
      <c r="L148" s="87">
        <f t="shared" si="20"/>
        <v>3.9837075922454344</v>
      </c>
      <c r="M148" s="88">
        <f t="shared" si="20"/>
        <v>2.3457881701025451</v>
      </c>
    </row>
    <row r="149" spans="1:13" x14ac:dyDescent="0.25">
      <c r="A149" s="58">
        <v>11</v>
      </c>
      <c r="B149" s="77" t="str">
        <f t="shared" si="14"/>
        <v>TANNER  CORREDORES DE BOLSA S.A.</v>
      </c>
      <c r="C149" s="87">
        <f t="shared" ref="C149:M149" si="21">(C87/C118)*100</f>
        <v>0.88687799435689596</v>
      </c>
      <c r="D149" s="87">
        <f t="shared" si="21"/>
        <v>0</v>
      </c>
      <c r="E149" s="87">
        <f t="shared" si="21"/>
        <v>0</v>
      </c>
      <c r="F149" s="87">
        <v>0</v>
      </c>
      <c r="G149" s="87">
        <f t="shared" si="21"/>
        <v>0.15950870669932818</v>
      </c>
      <c r="H149" s="87">
        <f t="shared" si="21"/>
        <v>0.14589756976927901</v>
      </c>
      <c r="I149" s="87">
        <f t="shared" si="21"/>
        <v>0.21675542086423996</v>
      </c>
      <c r="J149" s="87">
        <f t="shared" si="21"/>
        <v>0</v>
      </c>
      <c r="K149" s="87">
        <f t="shared" si="21"/>
        <v>0</v>
      </c>
      <c r="L149" s="87">
        <f t="shared" si="21"/>
        <v>1.5320350476947815</v>
      </c>
      <c r="M149" s="88">
        <f t="shared" si="21"/>
        <v>0.82230209332075743</v>
      </c>
    </row>
    <row r="150" spans="1:13" x14ac:dyDescent="0.25">
      <c r="A150" s="58">
        <v>12</v>
      </c>
      <c r="B150" s="77" t="str">
        <f t="shared" si="14"/>
        <v>BANCOESTADO S.A. CORREDORES DE BOLSA</v>
      </c>
      <c r="C150" s="87">
        <f t="shared" ref="C150:M150" si="22">(C88/C118)*100</f>
        <v>2.856172599200527E-3</v>
      </c>
      <c r="D150" s="87">
        <f t="shared" si="22"/>
        <v>0</v>
      </c>
      <c r="E150" s="87">
        <f t="shared" si="22"/>
        <v>0</v>
      </c>
      <c r="F150" s="87">
        <v>0</v>
      </c>
      <c r="G150" s="87">
        <f t="shared" si="22"/>
        <v>7.2080789214837155</v>
      </c>
      <c r="H150" s="87">
        <f t="shared" si="22"/>
        <v>10.523756419077841</v>
      </c>
      <c r="I150" s="87">
        <f t="shared" si="22"/>
        <v>11.898230367871658</v>
      </c>
      <c r="J150" s="87">
        <f t="shared" si="22"/>
        <v>0</v>
      </c>
      <c r="K150" s="87">
        <f t="shared" si="22"/>
        <v>0</v>
      </c>
      <c r="L150" s="87">
        <f t="shared" si="22"/>
        <v>8.2159073570470884</v>
      </c>
      <c r="M150" s="88">
        <f t="shared" si="22"/>
        <v>8.4893309739271281</v>
      </c>
    </row>
    <row r="151" spans="1:13" x14ac:dyDescent="0.25">
      <c r="A151" s="58">
        <v>13</v>
      </c>
      <c r="B151" s="77" t="str">
        <f t="shared" si="14"/>
        <v>I.M. TRUST S.A. CORREDORES DE BOLSA</v>
      </c>
      <c r="C151" s="87">
        <f t="shared" ref="C151:M151" si="23">(C89/C118)*100</f>
        <v>2.6368051783255098</v>
      </c>
      <c r="D151" s="87">
        <f t="shared" si="23"/>
        <v>0</v>
      </c>
      <c r="E151" s="87">
        <f t="shared" si="23"/>
        <v>0</v>
      </c>
      <c r="F151" s="87">
        <v>0</v>
      </c>
      <c r="G151" s="87">
        <f t="shared" si="23"/>
        <v>1.0912186172442695</v>
      </c>
      <c r="H151" s="87">
        <f t="shared" si="23"/>
        <v>0.84347047595934432</v>
      </c>
      <c r="I151" s="87">
        <f t="shared" si="23"/>
        <v>0</v>
      </c>
      <c r="J151" s="87">
        <f t="shared" si="23"/>
        <v>0</v>
      </c>
      <c r="K151" s="87">
        <f t="shared" si="23"/>
        <v>0</v>
      </c>
      <c r="L151" s="87">
        <f t="shared" si="23"/>
        <v>1.8851261983223844</v>
      </c>
      <c r="M151" s="88">
        <f t="shared" si="23"/>
        <v>1.2472568081834181</v>
      </c>
    </row>
    <row r="152" spans="1:13" x14ac:dyDescent="0.25">
      <c r="A152" s="58">
        <v>14</v>
      </c>
      <c r="B152" s="77" t="str">
        <f t="shared" si="14"/>
        <v>MOLINA, SWETT Y VALDES S.A. C. DE BOLSA</v>
      </c>
      <c r="C152" s="87">
        <f t="shared" ref="C152:M152" si="24">(C90/C118)*100</f>
        <v>0.26256897327674106</v>
      </c>
      <c r="D152" s="87">
        <f t="shared" si="24"/>
        <v>1.1504404211309178</v>
      </c>
      <c r="E152" s="87">
        <f t="shared" si="24"/>
        <v>0</v>
      </c>
      <c r="F152" s="87">
        <v>0</v>
      </c>
      <c r="G152" s="87">
        <f t="shared" si="24"/>
        <v>0.69367680720624003</v>
      </c>
      <c r="H152" s="87">
        <f t="shared" si="24"/>
        <v>2.5449947133831348</v>
      </c>
      <c r="I152" s="87">
        <f t="shared" si="24"/>
        <v>5.2336736878957303E-3</v>
      </c>
      <c r="J152" s="87">
        <f t="shared" si="24"/>
        <v>0</v>
      </c>
      <c r="K152" s="87">
        <f t="shared" si="24"/>
        <v>0</v>
      </c>
      <c r="L152" s="87">
        <f t="shared" si="24"/>
        <v>0.36110136149810884</v>
      </c>
      <c r="M152" s="88">
        <f t="shared" si="24"/>
        <v>0.40549229482468335</v>
      </c>
    </row>
    <row r="153" spans="1:13" x14ac:dyDescent="0.25">
      <c r="A153" s="58">
        <v>15</v>
      </c>
      <c r="B153" s="77" t="str">
        <f t="shared" si="14"/>
        <v>CELFIN, GARDEWEG S.A. C. DE BOLSA</v>
      </c>
      <c r="C153" s="87">
        <f t="shared" ref="C153:M153" si="25">(C91/C118)*100</f>
        <v>33.565379688925013</v>
      </c>
      <c r="D153" s="87">
        <f t="shared" si="25"/>
        <v>3.4513212633927539</v>
      </c>
      <c r="E153" s="87">
        <f t="shared" si="25"/>
        <v>30.315373599385065</v>
      </c>
      <c r="F153" s="87">
        <v>0</v>
      </c>
      <c r="G153" s="87">
        <f t="shared" si="25"/>
        <v>0.41583122699157027</v>
      </c>
      <c r="H153" s="87">
        <f t="shared" si="25"/>
        <v>3.0222563304734344</v>
      </c>
      <c r="I153" s="87">
        <f t="shared" si="25"/>
        <v>0.64957172964076448</v>
      </c>
      <c r="J153" s="87">
        <f t="shared" si="25"/>
        <v>64.828362408553744</v>
      </c>
      <c r="K153" s="87">
        <f t="shared" si="25"/>
        <v>63.449140061446364</v>
      </c>
      <c r="L153" s="87">
        <f t="shared" si="25"/>
        <v>0.24652484782733661</v>
      </c>
      <c r="M153" s="88">
        <f t="shared" si="25"/>
        <v>3.0618246888430747</v>
      </c>
    </row>
    <row r="154" spans="1:13" x14ac:dyDescent="0.25">
      <c r="A154" s="58">
        <v>16</v>
      </c>
      <c r="B154" s="77" t="str">
        <f t="shared" si="14"/>
        <v>NEGOCIOS Y VALORES S.A. C. DE BOLSA</v>
      </c>
      <c r="C154" s="87">
        <f t="shared" ref="C154:M154" si="26">(C92/C118)*100</f>
        <v>0.36445592101064112</v>
      </c>
      <c r="D154" s="87">
        <f t="shared" si="26"/>
        <v>0</v>
      </c>
      <c r="E154" s="87">
        <f t="shared" si="26"/>
        <v>0</v>
      </c>
      <c r="F154" s="87">
        <v>0</v>
      </c>
      <c r="G154" s="87">
        <f t="shared" si="26"/>
        <v>0.12120682475060544</v>
      </c>
      <c r="H154" s="87">
        <f t="shared" si="26"/>
        <v>0.48208807433385226</v>
      </c>
      <c r="I154" s="87">
        <f t="shared" si="26"/>
        <v>0.25453935831870028</v>
      </c>
      <c r="J154" s="87">
        <f t="shared" si="26"/>
        <v>0</v>
      </c>
      <c r="K154" s="87">
        <f t="shared" si="26"/>
        <v>0</v>
      </c>
      <c r="L154" s="87">
        <f t="shared" si="26"/>
        <v>1.1626978100914678</v>
      </c>
      <c r="M154" s="88">
        <f t="shared" si="26"/>
        <v>0.63969763750144393</v>
      </c>
    </row>
    <row r="155" spans="1:13" x14ac:dyDescent="0.25">
      <c r="A155" s="58">
        <v>17</v>
      </c>
      <c r="B155" s="77" t="str">
        <f t="shared" si="14"/>
        <v>ALFA CORREDORES DE BOLSA S.A.</v>
      </c>
      <c r="C155" s="87">
        <f t="shared" ref="C155:M155" si="27">(C93/C118)*100</f>
        <v>3.3890877544390428</v>
      </c>
      <c r="D155" s="87">
        <f t="shared" si="27"/>
        <v>0</v>
      </c>
      <c r="E155" s="87">
        <f t="shared" si="27"/>
        <v>0</v>
      </c>
      <c r="F155" s="87">
        <v>0</v>
      </c>
      <c r="G155" s="87">
        <f t="shared" si="27"/>
        <v>0.83758332232414456</v>
      </c>
      <c r="H155" s="87">
        <f t="shared" si="27"/>
        <v>0.14778535220397931</v>
      </c>
      <c r="I155" s="87">
        <f t="shared" si="27"/>
        <v>0</v>
      </c>
      <c r="J155" s="87">
        <f t="shared" si="27"/>
        <v>0</v>
      </c>
      <c r="K155" s="87">
        <f t="shared" si="27"/>
        <v>0</v>
      </c>
      <c r="L155" s="87">
        <f t="shared" si="27"/>
        <v>0.14648272321854519</v>
      </c>
      <c r="M155" s="88">
        <f t="shared" si="27"/>
        <v>0.48059060981351959</v>
      </c>
    </row>
    <row r="156" spans="1:13" x14ac:dyDescent="0.25">
      <c r="A156" s="58">
        <v>18</v>
      </c>
      <c r="B156" s="77" t="str">
        <f t="shared" si="14"/>
        <v>DUPOL S.A. CORREDORES DE BOLSA</v>
      </c>
      <c r="C156" s="87">
        <f t="shared" ref="C156:M156" si="28">(C94/C118)*100</f>
        <v>0</v>
      </c>
      <c r="D156" s="87">
        <f t="shared" si="28"/>
        <v>0</v>
      </c>
      <c r="E156" s="87">
        <f t="shared" si="28"/>
        <v>0</v>
      </c>
      <c r="F156" s="87">
        <v>0</v>
      </c>
      <c r="G156" s="87">
        <f t="shared" si="28"/>
        <v>0</v>
      </c>
      <c r="H156" s="87">
        <f t="shared" si="28"/>
        <v>0</v>
      </c>
      <c r="I156" s="87">
        <f t="shared" si="28"/>
        <v>0</v>
      </c>
      <c r="J156" s="87">
        <f t="shared" si="28"/>
        <v>0</v>
      </c>
      <c r="K156" s="87">
        <f t="shared" si="28"/>
        <v>0</v>
      </c>
      <c r="L156" s="87">
        <f t="shared" si="28"/>
        <v>0</v>
      </c>
      <c r="M156" s="88">
        <f t="shared" si="28"/>
        <v>0</v>
      </c>
    </row>
    <row r="157" spans="1:13" x14ac:dyDescent="0.25">
      <c r="A157" s="58">
        <v>19</v>
      </c>
      <c r="B157" s="77" t="str">
        <f t="shared" si="14"/>
        <v>DE LA CERDA Y HATTON C. DE BOLSA S.A.</v>
      </c>
      <c r="C157" s="87">
        <f t="shared" ref="C157:M157" si="29">(C95/C118)*100</f>
        <v>0</v>
      </c>
      <c r="D157" s="87">
        <f t="shared" si="29"/>
        <v>0</v>
      </c>
      <c r="E157" s="87">
        <f t="shared" si="29"/>
        <v>0</v>
      </c>
      <c r="F157" s="87">
        <v>0</v>
      </c>
      <c r="G157" s="87">
        <f t="shared" si="29"/>
        <v>0</v>
      </c>
      <c r="H157" s="87">
        <f t="shared" si="29"/>
        <v>0</v>
      </c>
      <c r="I157" s="87">
        <f t="shared" si="29"/>
        <v>0</v>
      </c>
      <c r="J157" s="87">
        <f t="shared" si="29"/>
        <v>0</v>
      </c>
      <c r="K157" s="87">
        <f t="shared" si="29"/>
        <v>0</v>
      </c>
      <c r="L157" s="87">
        <f t="shared" si="29"/>
        <v>0</v>
      </c>
      <c r="M157" s="88">
        <f t="shared" si="29"/>
        <v>0</v>
      </c>
    </row>
    <row r="158" spans="1:13" x14ac:dyDescent="0.25">
      <c r="A158" s="58">
        <v>20</v>
      </c>
      <c r="B158" s="77" t="str">
        <f t="shared" si="14"/>
        <v>CORP CORREDORES DE BOLSA S.A.</v>
      </c>
      <c r="C158" s="87">
        <f t="shared" ref="C158:M158" si="30">(C96/C118)*100</f>
        <v>0.29420169227423254</v>
      </c>
      <c r="D158" s="87">
        <f t="shared" si="30"/>
        <v>0</v>
      </c>
      <c r="E158" s="87">
        <f t="shared" si="30"/>
        <v>0</v>
      </c>
      <c r="F158" s="87">
        <v>0</v>
      </c>
      <c r="G158" s="87">
        <f t="shared" si="30"/>
        <v>1.4178345998006352</v>
      </c>
      <c r="H158" s="87">
        <f t="shared" si="30"/>
        <v>2.253837797111105</v>
      </c>
      <c r="I158" s="87">
        <f t="shared" si="30"/>
        <v>1.1913530790321447</v>
      </c>
      <c r="J158" s="87">
        <f t="shared" si="30"/>
        <v>0</v>
      </c>
      <c r="K158" s="87">
        <f t="shared" si="30"/>
        <v>0</v>
      </c>
      <c r="L158" s="87">
        <f t="shared" si="30"/>
        <v>8.4114793068282037</v>
      </c>
      <c r="M158" s="88">
        <f t="shared" si="30"/>
        <v>4.3217674267957618</v>
      </c>
    </row>
    <row r="159" spans="1:13" x14ac:dyDescent="0.25">
      <c r="A159" s="58">
        <v>21</v>
      </c>
      <c r="B159" s="77" t="str">
        <f t="shared" si="14"/>
        <v>UGARTE Y CIA. CORREDORES DE BOLSA S.A.</v>
      </c>
      <c r="C159" s="87">
        <f t="shared" ref="C159:M159" si="31">(C97/C118)*100</f>
        <v>0.32119395764344338</v>
      </c>
      <c r="D159" s="87">
        <f t="shared" si="31"/>
        <v>4.0362253158869237</v>
      </c>
      <c r="E159" s="87">
        <f t="shared" si="31"/>
        <v>0</v>
      </c>
      <c r="F159" s="87">
        <v>0</v>
      </c>
      <c r="G159" s="87">
        <f t="shared" si="31"/>
        <v>0</v>
      </c>
      <c r="H159" s="87">
        <f t="shared" si="31"/>
        <v>0</v>
      </c>
      <c r="I159" s="87">
        <f t="shared" si="31"/>
        <v>0</v>
      </c>
      <c r="J159" s="87">
        <f t="shared" si="31"/>
        <v>0</v>
      </c>
      <c r="K159" s="87">
        <f t="shared" si="31"/>
        <v>0</v>
      </c>
      <c r="L159" s="87">
        <f t="shared" si="31"/>
        <v>4.5223489375014837E-2</v>
      </c>
      <c r="M159" s="88">
        <f t="shared" si="31"/>
        <v>4.4100058269836047E-2</v>
      </c>
    </row>
    <row r="160" spans="1:13" x14ac:dyDescent="0.25">
      <c r="A160" s="58">
        <v>22</v>
      </c>
      <c r="B160" s="77" t="str">
        <f t="shared" si="14"/>
        <v xml:space="preserve">FINANZAS Y NEGOCIOS S.A. C. DE BOLSA </v>
      </c>
      <c r="C160" s="87">
        <f t="shared" ref="C160:M160" si="32">(C98/C118)*100</f>
        <v>0.21292721725395342</v>
      </c>
      <c r="D160" s="87">
        <f t="shared" si="32"/>
        <v>0</v>
      </c>
      <c r="E160" s="87">
        <f t="shared" si="32"/>
        <v>50</v>
      </c>
      <c r="F160" s="87">
        <v>0</v>
      </c>
      <c r="G160" s="87">
        <f t="shared" si="32"/>
        <v>0</v>
      </c>
      <c r="H160" s="87">
        <f t="shared" si="32"/>
        <v>0</v>
      </c>
      <c r="I160" s="87">
        <f t="shared" si="32"/>
        <v>0</v>
      </c>
      <c r="J160" s="87">
        <f t="shared" si="32"/>
        <v>0</v>
      </c>
      <c r="K160" s="87">
        <f t="shared" si="32"/>
        <v>0</v>
      </c>
      <c r="L160" s="87">
        <f t="shared" si="32"/>
        <v>6.3605166939796884E-2</v>
      </c>
      <c r="M160" s="88">
        <f t="shared" si="32"/>
        <v>4.3973209693630742E-2</v>
      </c>
    </row>
    <row r="161" spans="1:13" x14ac:dyDescent="0.25">
      <c r="A161" s="58">
        <v>23</v>
      </c>
      <c r="B161" s="77" t="str">
        <f t="shared" si="14"/>
        <v>URETA Y BIANCHI CORREDORES DE  BOLSA S.A.</v>
      </c>
      <c r="C161" s="87">
        <f t="shared" ref="C161:M161" si="33">(C99/C118)*100</f>
        <v>1.9932778844822796</v>
      </c>
      <c r="D161" s="87">
        <f t="shared" si="33"/>
        <v>5.7715697895120117</v>
      </c>
      <c r="E161" s="87">
        <f t="shared" si="33"/>
        <v>19.684626400614938</v>
      </c>
      <c r="F161" s="87">
        <v>0</v>
      </c>
      <c r="G161" s="87">
        <f t="shared" si="33"/>
        <v>2.2372849165932111E-4</v>
      </c>
      <c r="H161" s="87">
        <f t="shared" si="33"/>
        <v>0</v>
      </c>
      <c r="I161" s="87">
        <f t="shared" si="33"/>
        <v>0</v>
      </c>
      <c r="J161" s="87">
        <f t="shared" si="33"/>
        <v>0</v>
      </c>
      <c r="K161" s="87">
        <f t="shared" si="33"/>
        <v>0</v>
      </c>
      <c r="L161" s="87">
        <f t="shared" si="33"/>
        <v>0</v>
      </c>
      <c r="M161" s="88">
        <f t="shared" si="33"/>
        <v>0.15267892206805295</v>
      </c>
    </row>
    <row r="162" spans="1:13" x14ac:dyDescent="0.25">
      <c r="A162" s="58">
        <v>24</v>
      </c>
      <c r="B162" s="77" t="str">
        <f t="shared" si="14"/>
        <v>MUNITA Y CRUZAT S.A. CORREDORES DE BOLSA</v>
      </c>
      <c r="C162" s="87">
        <f t="shared" ref="C162:M162" si="34">(C100/C118)*100</f>
        <v>0.14038338913516329</v>
      </c>
      <c r="D162" s="87">
        <f t="shared" si="34"/>
        <v>0</v>
      </c>
      <c r="E162" s="87">
        <f t="shared" si="34"/>
        <v>0</v>
      </c>
      <c r="F162" s="87">
        <v>0</v>
      </c>
      <c r="G162" s="87">
        <f t="shared" si="34"/>
        <v>0</v>
      </c>
      <c r="H162" s="87">
        <f t="shared" si="34"/>
        <v>0</v>
      </c>
      <c r="I162" s="87">
        <f t="shared" si="34"/>
        <v>0</v>
      </c>
      <c r="J162" s="87">
        <f t="shared" si="34"/>
        <v>0</v>
      </c>
      <c r="K162" s="87">
        <f t="shared" si="34"/>
        <v>0</v>
      </c>
      <c r="L162" s="87">
        <f t="shared" si="34"/>
        <v>3.3187642612216274E-2</v>
      </c>
      <c r="M162" s="88">
        <f t="shared" si="34"/>
        <v>2.5063825299362692E-2</v>
      </c>
    </row>
    <row r="163" spans="1:13" x14ac:dyDescent="0.25">
      <c r="A163" s="58">
        <v>25</v>
      </c>
      <c r="B163" s="77" t="str">
        <f t="shared" si="14"/>
        <v>RAIMUNDO SERRANO MC AULIFFE C. DE B. S.A.</v>
      </c>
      <c r="C163" s="87">
        <f t="shared" ref="C163:M163" si="35">(C101/C118)*100</f>
        <v>0.10583068700602746</v>
      </c>
      <c r="D163" s="87">
        <f t="shared" si="35"/>
        <v>13.189392706904968</v>
      </c>
      <c r="E163" s="87">
        <f t="shared" si="35"/>
        <v>0</v>
      </c>
      <c r="F163" s="87">
        <v>0</v>
      </c>
      <c r="G163" s="87">
        <f t="shared" si="35"/>
        <v>0</v>
      </c>
      <c r="H163" s="87">
        <f t="shared" si="35"/>
        <v>0</v>
      </c>
      <c r="I163" s="87">
        <f t="shared" si="35"/>
        <v>0</v>
      </c>
      <c r="J163" s="87">
        <f t="shared" si="35"/>
        <v>0</v>
      </c>
      <c r="K163" s="87">
        <f t="shared" si="35"/>
        <v>2.7302914143327403E-2</v>
      </c>
      <c r="L163" s="87">
        <f t="shared" si="35"/>
        <v>0</v>
      </c>
      <c r="M163" s="88">
        <f t="shared" si="35"/>
        <v>8.1242037226135523E-3</v>
      </c>
    </row>
    <row r="164" spans="1:13" x14ac:dyDescent="0.25">
      <c r="A164" s="58">
        <v>26</v>
      </c>
      <c r="B164" s="77" t="str">
        <f t="shared" si="14"/>
        <v>ETCHEGARAY S.A. CORREDORES DE BOLSA</v>
      </c>
      <c r="C164" s="87">
        <f t="shared" ref="C164:M164" si="36">(C102/C118)*100</f>
        <v>3.2248505333005516E-2</v>
      </c>
      <c r="D164" s="87">
        <f t="shared" si="36"/>
        <v>1.1504404211309178</v>
      </c>
      <c r="E164" s="87">
        <f t="shared" si="36"/>
        <v>0</v>
      </c>
      <c r="F164" s="87">
        <v>0</v>
      </c>
      <c r="G164" s="87">
        <f t="shared" si="36"/>
        <v>0</v>
      </c>
      <c r="H164" s="87">
        <f t="shared" si="36"/>
        <v>0</v>
      </c>
      <c r="I164" s="87">
        <f t="shared" si="36"/>
        <v>0</v>
      </c>
      <c r="J164" s="87">
        <f t="shared" si="36"/>
        <v>0</v>
      </c>
      <c r="K164" s="87">
        <f t="shared" si="36"/>
        <v>0</v>
      </c>
      <c r="L164" s="87">
        <f t="shared" si="36"/>
        <v>0</v>
      </c>
      <c r="M164" s="88">
        <f t="shared" si="36"/>
        <v>2.4695340297159361E-3</v>
      </c>
    </row>
    <row r="165" spans="1:13" x14ac:dyDescent="0.25">
      <c r="A165" s="58">
        <v>27</v>
      </c>
      <c r="B165" s="77" t="str">
        <f t="shared" si="14"/>
        <v>COVARRUBIAS Y CIA. C. DE BOLSA LTDA.</v>
      </c>
      <c r="C165" s="87">
        <f t="shared" ref="C165:M165" si="37">(C103/C118)*100</f>
        <v>0.23226355050765737</v>
      </c>
      <c r="D165" s="87">
        <f t="shared" si="37"/>
        <v>20.096296124139108</v>
      </c>
      <c r="E165" s="87">
        <f t="shared" si="37"/>
        <v>0</v>
      </c>
      <c r="F165" s="87">
        <v>0</v>
      </c>
      <c r="G165" s="87">
        <f t="shared" si="37"/>
        <v>0.21345687039205888</v>
      </c>
      <c r="H165" s="87">
        <f t="shared" si="37"/>
        <v>4.8925551842296543E-2</v>
      </c>
      <c r="I165" s="87">
        <f t="shared" si="37"/>
        <v>8.4870798608971333E-4</v>
      </c>
      <c r="J165" s="87">
        <f t="shared" si="37"/>
        <v>0</v>
      </c>
      <c r="K165" s="87">
        <f t="shared" si="37"/>
        <v>0</v>
      </c>
      <c r="L165" s="87">
        <f t="shared" si="37"/>
        <v>0.13937118745827182</v>
      </c>
      <c r="M165" s="88">
        <f t="shared" si="37"/>
        <v>0.11889793252609487</v>
      </c>
    </row>
    <row r="166" spans="1:13" x14ac:dyDescent="0.25">
      <c r="A166" s="58">
        <v>28</v>
      </c>
      <c r="B166" s="77" t="str">
        <f t="shared" si="14"/>
        <v>VALENZUELA LAFOURCADE S.A. C. DE BOLSA</v>
      </c>
      <c r="C166" s="87">
        <f t="shared" ref="C166:M166" si="38">(C104/C118)*100</f>
        <v>8.6093799807133761E-2</v>
      </c>
      <c r="D166" s="87">
        <f t="shared" si="38"/>
        <v>2.3163749893477741</v>
      </c>
      <c r="E166" s="87">
        <f t="shared" si="38"/>
        <v>0</v>
      </c>
      <c r="F166" s="87">
        <v>0</v>
      </c>
      <c r="G166" s="87">
        <f t="shared" si="38"/>
        <v>0</v>
      </c>
      <c r="H166" s="87">
        <f t="shared" si="38"/>
        <v>0</v>
      </c>
      <c r="I166" s="87">
        <f t="shared" si="38"/>
        <v>0</v>
      </c>
      <c r="J166" s="87">
        <f t="shared" si="38"/>
        <v>0</v>
      </c>
      <c r="K166" s="87">
        <f t="shared" si="38"/>
        <v>0</v>
      </c>
      <c r="L166" s="87">
        <f t="shared" si="38"/>
        <v>0</v>
      </c>
      <c r="M166" s="88">
        <f t="shared" si="38"/>
        <v>6.591815441306526E-3</v>
      </c>
    </row>
    <row r="167" spans="1:13" x14ac:dyDescent="0.25">
      <c r="A167" s="58">
        <v>29</v>
      </c>
      <c r="B167" s="77" t="str">
        <f t="shared" si="14"/>
        <v>JAIME LARRAIN Y CIA. C. DE BOLSA LTDA.</v>
      </c>
      <c r="C167" s="87">
        <f t="shared" ref="C167:M167" si="39">(C105/C118)*100</f>
        <v>0.1875315924227372</v>
      </c>
      <c r="D167" s="87">
        <f t="shared" si="39"/>
        <v>0</v>
      </c>
      <c r="E167" s="87">
        <f t="shared" si="39"/>
        <v>0</v>
      </c>
      <c r="F167" s="87">
        <v>0</v>
      </c>
      <c r="G167" s="87">
        <f t="shared" si="39"/>
        <v>0</v>
      </c>
      <c r="H167" s="87">
        <f t="shared" si="39"/>
        <v>0</v>
      </c>
      <c r="I167" s="87">
        <f t="shared" si="39"/>
        <v>0</v>
      </c>
      <c r="J167" s="87">
        <f t="shared" si="39"/>
        <v>0</v>
      </c>
      <c r="K167" s="87">
        <f t="shared" si="39"/>
        <v>0</v>
      </c>
      <c r="L167" s="87">
        <f t="shared" si="39"/>
        <v>9.6782576978450812E-4</v>
      </c>
      <c r="M167" s="88">
        <f t="shared" si="39"/>
        <v>1.4768746803502049E-2</v>
      </c>
    </row>
    <row r="168" spans="1:13" x14ac:dyDescent="0.25">
      <c r="A168" s="58">
        <v>30</v>
      </c>
      <c r="B168" s="77" t="str">
        <f t="shared" si="14"/>
        <v>LIRA S.A. CORREDORES DE BOLSA</v>
      </c>
      <c r="C168" s="87">
        <f t="shared" ref="C168:M168" si="40">(C106/C118)*100</f>
        <v>0.14817263103411135</v>
      </c>
      <c r="D168" s="87">
        <f t="shared" si="40"/>
        <v>2.8761010528272948</v>
      </c>
      <c r="E168" s="87">
        <f t="shared" si="40"/>
        <v>0</v>
      </c>
      <c r="F168" s="87">
        <v>0</v>
      </c>
      <c r="G168" s="87">
        <f t="shared" si="40"/>
        <v>8.4042399106381822E-4</v>
      </c>
      <c r="H168" s="87">
        <f t="shared" si="40"/>
        <v>0</v>
      </c>
      <c r="I168" s="87">
        <f t="shared" si="40"/>
        <v>0</v>
      </c>
      <c r="J168" s="87">
        <f t="shared" si="40"/>
        <v>0</v>
      </c>
      <c r="K168" s="87">
        <f t="shared" si="40"/>
        <v>0</v>
      </c>
      <c r="L168" s="87">
        <f t="shared" si="40"/>
        <v>7.0024853793213243E-4</v>
      </c>
      <c r="M168" s="88">
        <f t="shared" si="40"/>
        <v>1.1798071211369589E-2</v>
      </c>
    </row>
    <row r="169" spans="1:13" x14ac:dyDescent="0.25">
      <c r="A169" s="58">
        <v>31</v>
      </c>
      <c r="B169" s="77" t="str">
        <f t="shared" si="14"/>
        <v>SERGIO CONTRERAS Y CIA. C. DE BOLSA</v>
      </c>
      <c r="C169" s="87">
        <f t="shared" ref="C169:M169" si="41">(C107/C118)*100</f>
        <v>3.1576673724357046E-2</v>
      </c>
      <c r="D169" s="87">
        <f t="shared" si="41"/>
        <v>0</v>
      </c>
      <c r="E169" s="87">
        <f t="shared" si="41"/>
        <v>0</v>
      </c>
      <c r="F169" s="87">
        <v>0</v>
      </c>
      <c r="G169" s="87">
        <f t="shared" si="41"/>
        <v>8.3997249216587147E-2</v>
      </c>
      <c r="H169" s="87">
        <f t="shared" si="41"/>
        <v>8.1122836564855555E-2</v>
      </c>
      <c r="I169" s="87">
        <f t="shared" si="41"/>
        <v>0</v>
      </c>
      <c r="J169" s="87">
        <f t="shared" si="41"/>
        <v>0</v>
      </c>
      <c r="K169" s="87">
        <f t="shared" si="41"/>
        <v>0</v>
      </c>
      <c r="L169" s="87">
        <f t="shared" si="41"/>
        <v>6.2091338126237267E-2</v>
      </c>
      <c r="M169" s="88">
        <f t="shared" si="41"/>
        <v>4.771987952885965E-2</v>
      </c>
    </row>
    <row r="170" spans="1:13" x14ac:dyDescent="0.25">
      <c r="A170" s="58">
        <v>32</v>
      </c>
      <c r="B170" s="77" t="str">
        <f t="shared" si="14"/>
        <v>YRARRAZAVAL Y CIA. C. DE BOLSA LTDA.</v>
      </c>
      <c r="C170" s="87">
        <f t="shared" ref="C170:M170" si="42">(C108/C118)*100</f>
        <v>7.5247162876411658E-2</v>
      </c>
      <c r="D170" s="87">
        <f t="shared" si="42"/>
        <v>2.3086279158048049</v>
      </c>
      <c r="E170" s="87">
        <f t="shared" si="42"/>
        <v>0</v>
      </c>
      <c r="F170" s="87">
        <v>0</v>
      </c>
      <c r="G170" s="87">
        <f t="shared" si="42"/>
        <v>0</v>
      </c>
      <c r="H170" s="87">
        <f t="shared" si="42"/>
        <v>0</v>
      </c>
      <c r="I170" s="87">
        <f t="shared" si="42"/>
        <v>0</v>
      </c>
      <c r="J170" s="87">
        <f t="shared" si="42"/>
        <v>0</v>
      </c>
      <c r="K170" s="87">
        <f t="shared" si="42"/>
        <v>0</v>
      </c>
      <c r="L170" s="87">
        <f t="shared" si="42"/>
        <v>0</v>
      </c>
      <c r="M170" s="88">
        <f t="shared" si="42"/>
        <v>5.7617499354465423E-3</v>
      </c>
    </row>
    <row r="171" spans="1:13" x14ac:dyDescent="0.25">
      <c r="A171" s="58">
        <v>33</v>
      </c>
      <c r="B171" s="77" t="s">
        <v>51</v>
      </c>
      <c r="C171" s="87">
        <f t="shared" ref="C171:M171" si="43">(C109/C118)*100</f>
        <v>4.5380783784874366</v>
      </c>
      <c r="D171" s="87">
        <f t="shared" si="43"/>
        <v>0</v>
      </c>
      <c r="E171" s="87">
        <f t="shared" si="43"/>
        <v>0</v>
      </c>
      <c r="F171" s="87">
        <v>0</v>
      </c>
      <c r="G171" s="87">
        <f t="shared" si="43"/>
        <v>1.296458758849786</v>
      </c>
      <c r="H171" s="87">
        <f t="shared" si="43"/>
        <v>0.77947026027833444</v>
      </c>
      <c r="I171" s="87">
        <f t="shared" si="43"/>
        <v>0</v>
      </c>
      <c r="J171" s="87">
        <f t="shared" si="43"/>
        <v>0</v>
      </c>
      <c r="K171" s="87">
        <f t="shared" si="43"/>
        <v>22.371128964141736</v>
      </c>
      <c r="L171" s="87">
        <f t="shared" si="43"/>
        <v>3.7727033830876326</v>
      </c>
      <c r="M171" s="88">
        <f t="shared" si="43"/>
        <v>2.2470384369724687</v>
      </c>
    </row>
    <row r="172" spans="1:13" x14ac:dyDescent="0.25">
      <c r="A172" s="58">
        <v>34</v>
      </c>
      <c r="B172" s="77" t="s">
        <v>70</v>
      </c>
      <c r="C172" s="87">
        <f t="shared" ref="C172:M172" si="44">(C110/C118)*100</f>
        <v>9.193952884608541E-3</v>
      </c>
      <c r="D172" s="87">
        <f t="shared" si="44"/>
        <v>0</v>
      </c>
      <c r="E172" s="87">
        <f t="shared" si="44"/>
        <v>0</v>
      </c>
      <c r="F172" s="87">
        <v>0</v>
      </c>
      <c r="G172" s="87">
        <f t="shared" si="44"/>
        <v>3.9373980714048518</v>
      </c>
      <c r="H172" s="87">
        <f t="shared" si="44"/>
        <v>9.6135645548304408E-2</v>
      </c>
      <c r="I172" s="87">
        <f t="shared" si="44"/>
        <v>5.6363202121688989</v>
      </c>
      <c r="J172" s="87">
        <f t="shared" si="44"/>
        <v>0</v>
      </c>
      <c r="K172" s="87">
        <f t="shared" si="44"/>
        <v>0</v>
      </c>
      <c r="L172" s="87">
        <f t="shared" si="44"/>
        <v>25.778073888778014</v>
      </c>
      <c r="M172" s="88">
        <f t="shared" si="44"/>
        <v>13.364756769434527</v>
      </c>
    </row>
    <row r="173" spans="1:13" x14ac:dyDescent="0.25">
      <c r="A173" s="58">
        <v>35</v>
      </c>
      <c r="B173" s="77" t="str">
        <f t="shared" ref="B173:B179" si="45">B41</f>
        <v>INTERVALORES CORREDORES DE BOLSA S.A.</v>
      </c>
      <c r="C173" s="87">
        <f t="shared" ref="C173:M173" si="46">(C111/C118)*100</f>
        <v>0</v>
      </c>
      <c r="D173" s="87">
        <f t="shared" si="46"/>
        <v>0</v>
      </c>
      <c r="E173" s="87">
        <f t="shared" si="46"/>
        <v>0</v>
      </c>
      <c r="F173" s="87">
        <v>0</v>
      </c>
      <c r="G173" s="87">
        <f t="shared" si="46"/>
        <v>0</v>
      </c>
      <c r="H173" s="87">
        <f t="shared" si="46"/>
        <v>0</v>
      </c>
      <c r="I173" s="87">
        <f t="shared" si="46"/>
        <v>0</v>
      </c>
      <c r="J173" s="87">
        <f t="shared" si="46"/>
        <v>0</v>
      </c>
      <c r="K173" s="87">
        <f t="shared" si="46"/>
        <v>0</v>
      </c>
      <c r="L173" s="87">
        <f t="shared" si="46"/>
        <v>0</v>
      </c>
      <c r="M173" s="88">
        <f t="shared" si="46"/>
        <v>0</v>
      </c>
    </row>
    <row r="174" spans="1:13" x14ac:dyDescent="0.25">
      <c r="A174" s="58">
        <v>36</v>
      </c>
      <c r="B174" s="77" t="str">
        <f t="shared" si="45"/>
        <v>CARLOS MARIN ORREGO S.A. C. DE BOLSA</v>
      </c>
      <c r="C174" s="87">
        <f t="shared" ref="C174:M174" si="47">(C112/C118)*100</f>
        <v>0</v>
      </c>
      <c r="D174" s="87">
        <f t="shared" si="47"/>
        <v>0</v>
      </c>
      <c r="E174" s="87">
        <f t="shared" si="47"/>
        <v>0</v>
      </c>
      <c r="F174" s="87">
        <v>0</v>
      </c>
      <c r="G174" s="87">
        <f t="shared" si="47"/>
        <v>0</v>
      </c>
      <c r="H174" s="87">
        <f t="shared" si="47"/>
        <v>0</v>
      </c>
      <c r="I174" s="87">
        <f t="shared" si="47"/>
        <v>0</v>
      </c>
      <c r="J174" s="87">
        <f t="shared" si="47"/>
        <v>0</v>
      </c>
      <c r="K174" s="87">
        <f t="shared" si="47"/>
        <v>0</v>
      </c>
      <c r="L174" s="87">
        <f t="shared" si="47"/>
        <v>0</v>
      </c>
      <c r="M174" s="88">
        <f t="shared" si="47"/>
        <v>0</v>
      </c>
    </row>
    <row r="175" spans="1:13" x14ac:dyDescent="0.25">
      <c r="A175" s="58">
        <v>37</v>
      </c>
      <c r="B175" s="77" t="str">
        <f t="shared" si="45"/>
        <v>CHILEMARKET S.A. CORREDORES DE BOLSA</v>
      </c>
      <c r="C175" s="87">
        <f t="shared" ref="C175:M175" si="48">(C113/C118)*100</f>
        <v>0</v>
      </c>
      <c r="D175" s="87">
        <f t="shared" si="48"/>
        <v>0</v>
      </c>
      <c r="E175" s="87">
        <f t="shared" si="48"/>
        <v>0</v>
      </c>
      <c r="F175" s="87">
        <v>0</v>
      </c>
      <c r="G175" s="87">
        <f t="shared" si="48"/>
        <v>0</v>
      </c>
      <c r="H175" s="87">
        <f t="shared" si="48"/>
        <v>0</v>
      </c>
      <c r="I175" s="87">
        <f t="shared" si="48"/>
        <v>0</v>
      </c>
      <c r="J175" s="87">
        <f t="shared" si="48"/>
        <v>0</v>
      </c>
      <c r="K175" s="87">
        <f t="shared" si="48"/>
        <v>0</v>
      </c>
      <c r="L175" s="87">
        <f t="shared" si="48"/>
        <v>0</v>
      </c>
      <c r="M175" s="88">
        <f t="shared" si="48"/>
        <v>0</v>
      </c>
    </row>
    <row r="176" spans="1:13" x14ac:dyDescent="0.25">
      <c r="A176" s="58">
        <v>38</v>
      </c>
      <c r="B176" s="77" t="str">
        <f t="shared" si="45"/>
        <v>CB CORREDORES DE BOLSA S.A.</v>
      </c>
      <c r="C176" s="87">
        <f t="shared" ref="C176:M176" si="49">(C114/C118)*100</f>
        <v>0</v>
      </c>
      <c r="D176" s="87">
        <f t="shared" si="49"/>
        <v>0</v>
      </c>
      <c r="E176" s="87">
        <f t="shared" si="49"/>
        <v>0</v>
      </c>
      <c r="F176" s="87">
        <v>0</v>
      </c>
      <c r="G176" s="87">
        <f t="shared" si="49"/>
        <v>0</v>
      </c>
      <c r="H176" s="87">
        <f t="shared" si="49"/>
        <v>0</v>
      </c>
      <c r="I176" s="87">
        <f t="shared" si="49"/>
        <v>0</v>
      </c>
      <c r="J176" s="87">
        <f t="shared" si="49"/>
        <v>0</v>
      </c>
      <c r="K176" s="87">
        <f t="shared" si="49"/>
        <v>0</v>
      </c>
      <c r="L176" s="87">
        <f t="shared" si="49"/>
        <v>0</v>
      </c>
      <c r="M176" s="88">
        <f t="shared" si="49"/>
        <v>0</v>
      </c>
    </row>
    <row r="177" spans="1:13" x14ac:dyDescent="0.25">
      <c r="A177" s="58">
        <v>39</v>
      </c>
      <c r="B177" s="77" t="str">
        <f t="shared" si="45"/>
        <v>LEMON FINANCIAL CORREDORES DE BOLSA</v>
      </c>
      <c r="C177" s="87">
        <f t="shared" ref="C177:M177" si="50">(C115/C118)*100</f>
        <v>2.6854214821014457</v>
      </c>
      <c r="D177" s="87">
        <f t="shared" si="50"/>
        <v>2.2931337687188664</v>
      </c>
      <c r="E177" s="87">
        <f t="shared" si="50"/>
        <v>0</v>
      </c>
      <c r="F177" s="87">
        <v>0</v>
      </c>
      <c r="G177" s="87">
        <f t="shared" si="50"/>
        <v>2.1071438569456296E-2</v>
      </c>
      <c r="H177" s="87">
        <f t="shared" si="50"/>
        <v>0.31240819973957035</v>
      </c>
      <c r="I177" s="87">
        <f t="shared" si="50"/>
        <v>0</v>
      </c>
      <c r="J177" s="87">
        <f t="shared" si="50"/>
        <v>0</v>
      </c>
      <c r="K177" s="87">
        <f t="shared" si="50"/>
        <v>10.07752912981311</v>
      </c>
      <c r="L177" s="87">
        <f t="shared" si="50"/>
        <v>2.0917082279790309E-2</v>
      </c>
      <c r="M177" s="88">
        <f t="shared" si="50"/>
        <v>0.23319465887077476</v>
      </c>
    </row>
    <row r="178" spans="1:13" x14ac:dyDescent="0.25">
      <c r="A178" s="58">
        <v>40</v>
      </c>
      <c r="B178" s="77" t="str">
        <f t="shared" si="45"/>
        <v>MBI CORREDORES DE BOLSA S.A.</v>
      </c>
      <c r="C178" s="87">
        <f t="shared" ref="C178:M179" si="51">(C116/C118)*100</f>
        <v>0</v>
      </c>
      <c r="D178" s="87">
        <f t="shared" si="51"/>
        <v>0</v>
      </c>
      <c r="E178" s="87">
        <f t="shared" si="51"/>
        <v>0</v>
      </c>
      <c r="F178" s="87">
        <v>0</v>
      </c>
      <c r="G178" s="87">
        <f t="shared" si="51"/>
        <v>0</v>
      </c>
      <c r="H178" s="87">
        <f t="shared" si="51"/>
        <v>0</v>
      </c>
      <c r="I178" s="87">
        <f t="shared" si="51"/>
        <v>0</v>
      </c>
      <c r="J178" s="87">
        <f t="shared" si="51"/>
        <v>0</v>
      </c>
      <c r="K178" s="87">
        <f t="shared" si="51"/>
        <v>0</v>
      </c>
      <c r="L178" s="87">
        <f t="shared" si="51"/>
        <v>0</v>
      </c>
      <c r="M178" s="88">
        <f t="shared" si="51"/>
        <v>0</v>
      </c>
    </row>
    <row r="179" spans="1:13" ht="15.75" thickBot="1" x14ac:dyDescent="0.3">
      <c r="A179" s="58">
        <v>41</v>
      </c>
      <c r="B179" s="77" t="str">
        <f t="shared" si="45"/>
        <v xml:space="preserve">DRESDNER  LATEINAMERIKA S.A. C. DE BOLSA </v>
      </c>
      <c r="C179" s="87">
        <f t="shared" si="51"/>
        <v>0</v>
      </c>
      <c r="D179" s="87">
        <f t="shared" si="51"/>
        <v>0</v>
      </c>
      <c r="E179" s="87">
        <f t="shared" si="51"/>
        <v>0</v>
      </c>
      <c r="F179" s="87">
        <v>0</v>
      </c>
      <c r="G179" s="87">
        <f t="shared" si="51"/>
        <v>0</v>
      </c>
      <c r="H179" s="87">
        <f t="shared" si="51"/>
        <v>0</v>
      </c>
      <c r="I179" s="87">
        <f t="shared" si="51"/>
        <v>0</v>
      </c>
      <c r="J179" s="87">
        <f t="shared" si="51"/>
        <v>0</v>
      </c>
      <c r="K179" s="87">
        <f t="shared" si="51"/>
        <v>0</v>
      </c>
      <c r="L179" s="87">
        <f t="shared" si="51"/>
        <v>0</v>
      </c>
      <c r="M179" s="89">
        <f t="shared" si="51"/>
        <v>0</v>
      </c>
    </row>
    <row r="180" spans="1:13" ht="17.25" thickTop="1" thickBot="1" x14ac:dyDescent="0.3">
      <c r="A180" s="66"/>
      <c r="B180" s="80" t="s">
        <v>4</v>
      </c>
      <c r="C180" s="90">
        <f t="shared" ref="C180:M180" si="52">SUM(C139:C179)</f>
        <v>100.00000000000001</v>
      </c>
      <c r="D180" s="90">
        <f t="shared" si="52"/>
        <v>100.00000000000001</v>
      </c>
      <c r="E180" s="90">
        <f t="shared" si="52"/>
        <v>100</v>
      </c>
      <c r="F180" s="90">
        <v>0</v>
      </c>
      <c r="G180" s="90">
        <f t="shared" si="52"/>
        <v>100.00000000000003</v>
      </c>
      <c r="H180" s="90">
        <f t="shared" si="52"/>
        <v>100.00000000000004</v>
      </c>
      <c r="I180" s="90">
        <f t="shared" si="52"/>
        <v>100</v>
      </c>
      <c r="J180" s="90">
        <f t="shared" si="52"/>
        <v>100</v>
      </c>
      <c r="K180" s="90">
        <f t="shared" si="52"/>
        <v>100.00000000000001</v>
      </c>
      <c r="L180" s="90">
        <f t="shared" si="52"/>
        <v>100.00000000000001</v>
      </c>
      <c r="M180" s="91">
        <f t="shared" si="52"/>
        <v>99.999999999999986</v>
      </c>
    </row>
    <row r="181" spans="1:13" ht="17.25" thickTop="1" thickBot="1" x14ac:dyDescent="0.3">
      <c r="A181" s="66"/>
      <c r="B181" s="80" t="s">
        <v>72</v>
      </c>
      <c r="C181" s="92">
        <f>C118</f>
        <v>1359761.4167599999</v>
      </c>
      <c r="D181" s="92">
        <f t="shared" ref="D181:M181" si="53">D118</f>
        <v>25.816199999999998</v>
      </c>
      <c r="E181" s="92">
        <f t="shared" si="53"/>
        <v>82.591757999999999</v>
      </c>
      <c r="F181" s="92">
        <f t="shared" si="53"/>
        <v>0</v>
      </c>
      <c r="G181" s="92">
        <f t="shared" si="53"/>
        <v>3226490.7104420001</v>
      </c>
      <c r="H181" s="92">
        <f t="shared" si="53"/>
        <v>713565.64995999984</v>
      </c>
      <c r="I181" s="92">
        <f t="shared" si="53"/>
        <v>4797273.4635840002</v>
      </c>
      <c r="J181" s="92">
        <f t="shared" si="53"/>
        <v>1.4216</v>
      </c>
      <c r="K181" s="92">
        <f t="shared" si="53"/>
        <v>4033.2471259999998</v>
      </c>
      <c r="L181" s="92">
        <f t="shared" si="53"/>
        <v>7667289.1254509985</v>
      </c>
      <c r="M181" s="93">
        <f t="shared" si="53"/>
        <v>17768523.442881003</v>
      </c>
    </row>
    <row r="182" spans="1:13" ht="15.75" thickTop="1" x14ac:dyDescent="0.25"/>
    <row r="183" spans="1:13" x14ac:dyDescent="0.25">
      <c r="A183" s="83" t="s">
        <v>86</v>
      </c>
      <c r="B183" s="83" t="s">
        <v>89</v>
      </c>
    </row>
    <row r="184" spans="1:13" x14ac:dyDescent="0.25">
      <c r="A184" s="83" t="s">
        <v>88</v>
      </c>
      <c r="B184" s="83" t="s">
        <v>96</v>
      </c>
    </row>
    <row r="185" spans="1:13" x14ac:dyDescent="0.25">
      <c r="A185" s="83"/>
      <c r="B185" s="83"/>
    </row>
    <row r="186" spans="1:13" x14ac:dyDescent="0.25">
      <c r="A186" s="83"/>
      <c r="B186" s="83" t="s">
        <v>64</v>
      </c>
    </row>
    <row r="344" spans="1:13" ht="15" customHeight="1" x14ac:dyDescent="0.25"/>
    <row r="345" spans="1:13" ht="15.75" x14ac:dyDescent="0.25">
      <c r="A345" s="72"/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52"/>
      <c r="M345" s="73"/>
    </row>
    <row r="346" spans="1:13" ht="15.75" x14ac:dyDescent="0.25">
      <c r="A346" s="74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6"/>
    </row>
    <row r="347" spans="1:13" ht="15.75" x14ac:dyDescent="0.25">
      <c r="A347" s="7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95"/>
    </row>
    <row r="348" spans="1:13" x14ac:dyDescent="0.25">
      <c r="A348" s="58"/>
      <c r="B348" s="51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</row>
    <row r="349" spans="1:13" x14ac:dyDescent="0.25">
      <c r="A349" s="58"/>
      <c r="B349" s="51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</row>
    <row r="350" spans="1:13" x14ac:dyDescent="0.25">
      <c r="A350" s="58"/>
      <c r="B350" s="51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</row>
    <row r="351" spans="1:13" x14ac:dyDescent="0.25">
      <c r="A351" s="58"/>
      <c r="B351" s="51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</row>
    <row r="352" spans="1:13" x14ac:dyDescent="0.25">
      <c r="A352" s="58"/>
      <c r="B352" s="51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</row>
    <row r="353" spans="1:13" x14ac:dyDescent="0.25">
      <c r="A353" s="58"/>
      <c r="B353" s="51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</row>
    <row r="354" spans="1:13" x14ac:dyDescent="0.25">
      <c r="A354" s="58"/>
      <c r="B354" s="51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</row>
    <row r="355" spans="1:13" x14ac:dyDescent="0.25">
      <c r="A355" s="58"/>
      <c r="B355" s="51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</row>
    <row r="356" spans="1:13" x14ac:dyDescent="0.25">
      <c r="A356" s="58"/>
      <c r="B356" s="51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</row>
    <row r="357" spans="1:13" x14ac:dyDescent="0.25">
      <c r="A357" s="58"/>
      <c r="B357" s="51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</row>
    <row r="358" spans="1:13" x14ac:dyDescent="0.25">
      <c r="A358" s="58"/>
      <c r="B358" s="51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</row>
    <row r="359" spans="1:13" x14ac:dyDescent="0.25">
      <c r="A359" s="58"/>
      <c r="B359" s="51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</row>
    <row r="360" spans="1:13" x14ac:dyDescent="0.25">
      <c r="A360" s="58"/>
      <c r="B360" s="51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</row>
    <row r="361" spans="1:13" x14ac:dyDescent="0.25">
      <c r="A361" s="58"/>
      <c r="B361" s="51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</row>
    <row r="362" spans="1:13" x14ac:dyDescent="0.25">
      <c r="A362" s="58"/>
      <c r="B362" s="51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</row>
    <row r="363" spans="1:13" x14ac:dyDescent="0.25">
      <c r="A363" s="58"/>
      <c r="B363" s="51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</row>
    <row r="364" spans="1:13" x14ac:dyDescent="0.25">
      <c r="A364" s="58"/>
      <c r="B364" s="51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</row>
    <row r="365" spans="1:13" x14ac:dyDescent="0.25">
      <c r="A365" s="58"/>
      <c r="B365" s="51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</row>
    <row r="366" spans="1:13" x14ac:dyDescent="0.25">
      <c r="A366" s="58"/>
      <c r="B366" s="51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</row>
    <row r="367" spans="1:13" x14ac:dyDescent="0.25">
      <c r="A367" s="58"/>
      <c r="B367" s="51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</row>
    <row r="368" spans="1:13" x14ac:dyDescent="0.25">
      <c r="A368" s="58"/>
      <c r="B368" s="51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</row>
    <row r="369" spans="1:13" x14ac:dyDescent="0.25">
      <c r="A369" s="58"/>
      <c r="B369" s="51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</row>
    <row r="370" spans="1:13" x14ac:dyDescent="0.25">
      <c r="A370" s="58"/>
      <c r="B370" s="51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</row>
    <row r="371" spans="1:13" x14ac:dyDescent="0.25">
      <c r="A371" s="58"/>
      <c r="B371" s="51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</row>
    <row r="372" spans="1:13" x14ac:dyDescent="0.25">
      <c r="A372" s="58"/>
      <c r="B372" s="51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3" x14ac:dyDescent="0.25">
      <c r="A373" s="58"/>
      <c r="B373" s="51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</row>
    <row r="374" spans="1:13" x14ac:dyDescent="0.25">
      <c r="A374" s="58"/>
      <c r="B374" s="51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</row>
    <row r="375" spans="1:13" x14ac:dyDescent="0.25">
      <c r="A375" s="58"/>
      <c r="B375" s="51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</row>
    <row r="376" spans="1:13" x14ac:dyDescent="0.25">
      <c r="A376" s="58"/>
      <c r="B376" s="51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</row>
    <row r="377" spans="1:13" x14ac:dyDescent="0.25">
      <c r="A377" s="58"/>
      <c r="B377" s="51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</row>
    <row r="378" spans="1:13" x14ac:dyDescent="0.25">
      <c r="A378" s="58"/>
      <c r="B378" s="51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</row>
    <row r="379" spans="1:13" x14ac:dyDescent="0.25">
      <c r="A379" s="58"/>
      <c r="B379" s="51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</row>
    <row r="380" spans="1:13" x14ac:dyDescent="0.25">
      <c r="A380" s="58"/>
      <c r="B380" s="51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</row>
    <row r="381" spans="1:13" x14ac:dyDescent="0.25">
      <c r="A381" s="58"/>
      <c r="B381" s="51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</row>
    <row r="382" spans="1:13" x14ac:dyDescent="0.25">
      <c r="A382" s="58"/>
      <c r="B382" s="51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</row>
    <row r="383" spans="1:13" x14ac:dyDescent="0.25">
      <c r="A383" s="58"/>
      <c r="B383" s="51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</row>
    <row r="384" spans="1:13" ht="15.75" x14ac:dyDescent="0.25">
      <c r="A384" s="58"/>
      <c r="B384" s="94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</row>
    <row r="385" spans="1:13" ht="15.75" x14ac:dyDescent="0.25">
      <c r="A385" s="68"/>
      <c r="B385" s="69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8"/>
    </row>
  </sheetData>
  <mergeCells count="12">
    <mergeCell ref="C136:K136"/>
    <mergeCell ref="C1:K1"/>
    <mergeCell ref="C2:K2"/>
    <mergeCell ref="A3:M3"/>
    <mergeCell ref="C4:K4"/>
    <mergeCell ref="A72:M72"/>
    <mergeCell ref="A73:M73"/>
    <mergeCell ref="A74:M74"/>
    <mergeCell ref="B75:K75"/>
    <mergeCell ref="A132:M132"/>
    <mergeCell ref="A133:M133"/>
    <mergeCell ref="A134:M1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opLeftCell="A70" workbookViewId="0">
      <selection activeCell="B71" sqref="B71"/>
    </sheetView>
  </sheetViews>
  <sheetFormatPr baseColWidth="10" defaultRowHeight="15" x14ac:dyDescent="0.25"/>
  <cols>
    <col min="1" max="1" width="3.7109375" customWidth="1"/>
    <col min="2" max="2" width="46.85546875" customWidth="1"/>
    <col min="3" max="3" width="24" customWidth="1"/>
    <col min="4" max="4" width="16.42578125" customWidth="1"/>
    <col min="5" max="5" width="17.42578125" customWidth="1"/>
    <col min="6" max="6" width="16.5703125" customWidth="1"/>
    <col min="7" max="7" width="22.7109375" customWidth="1"/>
    <col min="8" max="8" width="18.85546875" customWidth="1"/>
    <col min="9" max="9" width="20.7109375" customWidth="1"/>
    <col min="10" max="10" width="16.85546875" customWidth="1"/>
    <col min="11" max="11" width="22.85546875" customWidth="1"/>
    <col min="12" max="12" width="22" customWidth="1"/>
    <col min="13" max="13" width="31.140625" customWidth="1"/>
    <col min="15" max="15" width="13.7109375" bestFit="1" customWidth="1"/>
    <col min="257" max="257" width="3.7109375" customWidth="1"/>
    <col min="258" max="258" width="46.85546875" customWidth="1"/>
    <col min="259" max="259" width="24" customWidth="1"/>
    <col min="260" max="260" width="16.42578125" customWidth="1"/>
    <col min="261" max="261" width="17.42578125" customWidth="1"/>
    <col min="262" max="262" width="16.5703125" customWidth="1"/>
    <col min="263" max="263" width="22.7109375" customWidth="1"/>
    <col min="264" max="264" width="18.85546875" customWidth="1"/>
    <col min="265" max="265" width="20.7109375" customWidth="1"/>
    <col min="266" max="266" width="16.85546875" customWidth="1"/>
    <col min="267" max="267" width="22.85546875" customWidth="1"/>
    <col min="268" max="268" width="22" customWidth="1"/>
    <col min="269" max="269" width="31.140625" customWidth="1"/>
    <col min="271" max="271" width="13.7109375" bestFit="1" customWidth="1"/>
    <col min="513" max="513" width="3.7109375" customWidth="1"/>
    <col min="514" max="514" width="46.85546875" customWidth="1"/>
    <col min="515" max="515" width="24" customWidth="1"/>
    <col min="516" max="516" width="16.42578125" customWidth="1"/>
    <col min="517" max="517" width="17.42578125" customWidth="1"/>
    <col min="518" max="518" width="16.5703125" customWidth="1"/>
    <col min="519" max="519" width="22.7109375" customWidth="1"/>
    <col min="520" max="520" width="18.85546875" customWidth="1"/>
    <col min="521" max="521" width="20.7109375" customWidth="1"/>
    <col min="522" max="522" width="16.85546875" customWidth="1"/>
    <col min="523" max="523" width="22.85546875" customWidth="1"/>
    <col min="524" max="524" width="22" customWidth="1"/>
    <col min="525" max="525" width="31.140625" customWidth="1"/>
    <col min="527" max="527" width="13.7109375" bestFit="1" customWidth="1"/>
    <col min="769" max="769" width="3.7109375" customWidth="1"/>
    <col min="770" max="770" width="46.85546875" customWidth="1"/>
    <col min="771" max="771" width="24" customWidth="1"/>
    <col min="772" max="772" width="16.42578125" customWidth="1"/>
    <col min="773" max="773" width="17.42578125" customWidth="1"/>
    <col min="774" max="774" width="16.5703125" customWidth="1"/>
    <col min="775" max="775" width="22.7109375" customWidth="1"/>
    <col min="776" max="776" width="18.85546875" customWidth="1"/>
    <col min="777" max="777" width="20.7109375" customWidth="1"/>
    <col min="778" max="778" width="16.85546875" customWidth="1"/>
    <col min="779" max="779" width="22.85546875" customWidth="1"/>
    <col min="780" max="780" width="22" customWidth="1"/>
    <col min="781" max="781" width="31.140625" customWidth="1"/>
    <col min="783" max="783" width="13.7109375" bestFit="1" customWidth="1"/>
    <col min="1025" max="1025" width="3.7109375" customWidth="1"/>
    <col min="1026" max="1026" width="46.85546875" customWidth="1"/>
    <col min="1027" max="1027" width="24" customWidth="1"/>
    <col min="1028" max="1028" width="16.42578125" customWidth="1"/>
    <col min="1029" max="1029" width="17.42578125" customWidth="1"/>
    <col min="1030" max="1030" width="16.5703125" customWidth="1"/>
    <col min="1031" max="1031" width="22.7109375" customWidth="1"/>
    <col min="1032" max="1032" width="18.85546875" customWidth="1"/>
    <col min="1033" max="1033" width="20.7109375" customWidth="1"/>
    <col min="1034" max="1034" width="16.85546875" customWidth="1"/>
    <col min="1035" max="1035" width="22.85546875" customWidth="1"/>
    <col min="1036" max="1036" width="22" customWidth="1"/>
    <col min="1037" max="1037" width="31.140625" customWidth="1"/>
    <col min="1039" max="1039" width="13.7109375" bestFit="1" customWidth="1"/>
    <col min="1281" max="1281" width="3.7109375" customWidth="1"/>
    <col min="1282" max="1282" width="46.85546875" customWidth="1"/>
    <col min="1283" max="1283" width="24" customWidth="1"/>
    <col min="1284" max="1284" width="16.42578125" customWidth="1"/>
    <col min="1285" max="1285" width="17.42578125" customWidth="1"/>
    <col min="1286" max="1286" width="16.5703125" customWidth="1"/>
    <col min="1287" max="1287" width="22.7109375" customWidth="1"/>
    <col min="1288" max="1288" width="18.85546875" customWidth="1"/>
    <col min="1289" max="1289" width="20.7109375" customWidth="1"/>
    <col min="1290" max="1290" width="16.85546875" customWidth="1"/>
    <col min="1291" max="1291" width="22.85546875" customWidth="1"/>
    <col min="1292" max="1292" width="22" customWidth="1"/>
    <col min="1293" max="1293" width="31.140625" customWidth="1"/>
    <col min="1295" max="1295" width="13.7109375" bestFit="1" customWidth="1"/>
    <col min="1537" max="1537" width="3.7109375" customWidth="1"/>
    <col min="1538" max="1538" width="46.85546875" customWidth="1"/>
    <col min="1539" max="1539" width="24" customWidth="1"/>
    <col min="1540" max="1540" width="16.42578125" customWidth="1"/>
    <col min="1541" max="1541" width="17.42578125" customWidth="1"/>
    <col min="1542" max="1542" width="16.5703125" customWidth="1"/>
    <col min="1543" max="1543" width="22.7109375" customWidth="1"/>
    <col min="1544" max="1544" width="18.85546875" customWidth="1"/>
    <col min="1545" max="1545" width="20.7109375" customWidth="1"/>
    <col min="1546" max="1546" width="16.85546875" customWidth="1"/>
    <col min="1547" max="1547" width="22.85546875" customWidth="1"/>
    <col min="1548" max="1548" width="22" customWidth="1"/>
    <col min="1549" max="1549" width="31.140625" customWidth="1"/>
    <col min="1551" max="1551" width="13.7109375" bestFit="1" customWidth="1"/>
    <col min="1793" max="1793" width="3.7109375" customWidth="1"/>
    <col min="1794" max="1794" width="46.85546875" customWidth="1"/>
    <col min="1795" max="1795" width="24" customWidth="1"/>
    <col min="1796" max="1796" width="16.42578125" customWidth="1"/>
    <col min="1797" max="1797" width="17.42578125" customWidth="1"/>
    <col min="1798" max="1798" width="16.5703125" customWidth="1"/>
    <col min="1799" max="1799" width="22.7109375" customWidth="1"/>
    <col min="1800" max="1800" width="18.85546875" customWidth="1"/>
    <col min="1801" max="1801" width="20.7109375" customWidth="1"/>
    <col min="1802" max="1802" width="16.85546875" customWidth="1"/>
    <col min="1803" max="1803" width="22.85546875" customWidth="1"/>
    <col min="1804" max="1804" width="22" customWidth="1"/>
    <col min="1805" max="1805" width="31.140625" customWidth="1"/>
    <col min="1807" max="1807" width="13.7109375" bestFit="1" customWidth="1"/>
    <col min="2049" max="2049" width="3.7109375" customWidth="1"/>
    <col min="2050" max="2050" width="46.85546875" customWidth="1"/>
    <col min="2051" max="2051" width="24" customWidth="1"/>
    <col min="2052" max="2052" width="16.42578125" customWidth="1"/>
    <col min="2053" max="2053" width="17.42578125" customWidth="1"/>
    <col min="2054" max="2054" width="16.5703125" customWidth="1"/>
    <col min="2055" max="2055" width="22.7109375" customWidth="1"/>
    <col min="2056" max="2056" width="18.85546875" customWidth="1"/>
    <col min="2057" max="2057" width="20.7109375" customWidth="1"/>
    <col min="2058" max="2058" width="16.85546875" customWidth="1"/>
    <col min="2059" max="2059" width="22.85546875" customWidth="1"/>
    <col min="2060" max="2060" width="22" customWidth="1"/>
    <col min="2061" max="2061" width="31.140625" customWidth="1"/>
    <col min="2063" max="2063" width="13.7109375" bestFit="1" customWidth="1"/>
    <col min="2305" max="2305" width="3.7109375" customWidth="1"/>
    <col min="2306" max="2306" width="46.85546875" customWidth="1"/>
    <col min="2307" max="2307" width="24" customWidth="1"/>
    <col min="2308" max="2308" width="16.42578125" customWidth="1"/>
    <col min="2309" max="2309" width="17.42578125" customWidth="1"/>
    <col min="2310" max="2310" width="16.5703125" customWidth="1"/>
    <col min="2311" max="2311" width="22.7109375" customWidth="1"/>
    <col min="2312" max="2312" width="18.85546875" customWidth="1"/>
    <col min="2313" max="2313" width="20.7109375" customWidth="1"/>
    <col min="2314" max="2314" width="16.85546875" customWidth="1"/>
    <col min="2315" max="2315" width="22.85546875" customWidth="1"/>
    <col min="2316" max="2316" width="22" customWidth="1"/>
    <col min="2317" max="2317" width="31.140625" customWidth="1"/>
    <col min="2319" max="2319" width="13.7109375" bestFit="1" customWidth="1"/>
    <col min="2561" max="2561" width="3.7109375" customWidth="1"/>
    <col min="2562" max="2562" width="46.85546875" customWidth="1"/>
    <col min="2563" max="2563" width="24" customWidth="1"/>
    <col min="2564" max="2564" width="16.42578125" customWidth="1"/>
    <col min="2565" max="2565" width="17.42578125" customWidth="1"/>
    <col min="2566" max="2566" width="16.5703125" customWidth="1"/>
    <col min="2567" max="2567" width="22.7109375" customWidth="1"/>
    <col min="2568" max="2568" width="18.85546875" customWidth="1"/>
    <col min="2569" max="2569" width="20.7109375" customWidth="1"/>
    <col min="2570" max="2570" width="16.85546875" customWidth="1"/>
    <col min="2571" max="2571" width="22.85546875" customWidth="1"/>
    <col min="2572" max="2572" width="22" customWidth="1"/>
    <col min="2573" max="2573" width="31.140625" customWidth="1"/>
    <col min="2575" max="2575" width="13.7109375" bestFit="1" customWidth="1"/>
    <col min="2817" max="2817" width="3.7109375" customWidth="1"/>
    <col min="2818" max="2818" width="46.85546875" customWidth="1"/>
    <col min="2819" max="2819" width="24" customWidth="1"/>
    <col min="2820" max="2820" width="16.42578125" customWidth="1"/>
    <col min="2821" max="2821" width="17.42578125" customWidth="1"/>
    <col min="2822" max="2822" width="16.5703125" customWidth="1"/>
    <col min="2823" max="2823" width="22.7109375" customWidth="1"/>
    <col min="2824" max="2824" width="18.85546875" customWidth="1"/>
    <col min="2825" max="2825" width="20.7109375" customWidth="1"/>
    <col min="2826" max="2826" width="16.85546875" customWidth="1"/>
    <col min="2827" max="2827" width="22.85546875" customWidth="1"/>
    <col min="2828" max="2828" width="22" customWidth="1"/>
    <col min="2829" max="2829" width="31.140625" customWidth="1"/>
    <col min="2831" max="2831" width="13.7109375" bestFit="1" customWidth="1"/>
    <col min="3073" max="3073" width="3.7109375" customWidth="1"/>
    <col min="3074" max="3074" width="46.85546875" customWidth="1"/>
    <col min="3075" max="3075" width="24" customWidth="1"/>
    <col min="3076" max="3076" width="16.42578125" customWidth="1"/>
    <col min="3077" max="3077" width="17.42578125" customWidth="1"/>
    <col min="3078" max="3078" width="16.5703125" customWidth="1"/>
    <col min="3079" max="3079" width="22.7109375" customWidth="1"/>
    <col min="3080" max="3080" width="18.85546875" customWidth="1"/>
    <col min="3081" max="3081" width="20.7109375" customWidth="1"/>
    <col min="3082" max="3082" width="16.85546875" customWidth="1"/>
    <col min="3083" max="3083" width="22.85546875" customWidth="1"/>
    <col min="3084" max="3084" width="22" customWidth="1"/>
    <col min="3085" max="3085" width="31.140625" customWidth="1"/>
    <col min="3087" max="3087" width="13.7109375" bestFit="1" customWidth="1"/>
    <col min="3329" max="3329" width="3.7109375" customWidth="1"/>
    <col min="3330" max="3330" width="46.85546875" customWidth="1"/>
    <col min="3331" max="3331" width="24" customWidth="1"/>
    <col min="3332" max="3332" width="16.42578125" customWidth="1"/>
    <col min="3333" max="3333" width="17.42578125" customWidth="1"/>
    <col min="3334" max="3334" width="16.5703125" customWidth="1"/>
    <col min="3335" max="3335" width="22.7109375" customWidth="1"/>
    <col min="3336" max="3336" width="18.85546875" customWidth="1"/>
    <col min="3337" max="3337" width="20.7109375" customWidth="1"/>
    <col min="3338" max="3338" width="16.85546875" customWidth="1"/>
    <col min="3339" max="3339" width="22.85546875" customWidth="1"/>
    <col min="3340" max="3340" width="22" customWidth="1"/>
    <col min="3341" max="3341" width="31.140625" customWidth="1"/>
    <col min="3343" max="3343" width="13.7109375" bestFit="1" customWidth="1"/>
    <col min="3585" max="3585" width="3.7109375" customWidth="1"/>
    <col min="3586" max="3586" width="46.85546875" customWidth="1"/>
    <col min="3587" max="3587" width="24" customWidth="1"/>
    <col min="3588" max="3588" width="16.42578125" customWidth="1"/>
    <col min="3589" max="3589" width="17.42578125" customWidth="1"/>
    <col min="3590" max="3590" width="16.5703125" customWidth="1"/>
    <col min="3591" max="3591" width="22.7109375" customWidth="1"/>
    <col min="3592" max="3592" width="18.85546875" customWidth="1"/>
    <col min="3593" max="3593" width="20.7109375" customWidth="1"/>
    <col min="3594" max="3594" width="16.85546875" customWidth="1"/>
    <col min="3595" max="3595" width="22.85546875" customWidth="1"/>
    <col min="3596" max="3596" width="22" customWidth="1"/>
    <col min="3597" max="3597" width="31.140625" customWidth="1"/>
    <col min="3599" max="3599" width="13.7109375" bestFit="1" customWidth="1"/>
    <col min="3841" max="3841" width="3.7109375" customWidth="1"/>
    <col min="3842" max="3842" width="46.85546875" customWidth="1"/>
    <col min="3843" max="3843" width="24" customWidth="1"/>
    <col min="3844" max="3844" width="16.42578125" customWidth="1"/>
    <col min="3845" max="3845" width="17.42578125" customWidth="1"/>
    <col min="3846" max="3846" width="16.5703125" customWidth="1"/>
    <col min="3847" max="3847" width="22.7109375" customWidth="1"/>
    <col min="3848" max="3848" width="18.85546875" customWidth="1"/>
    <col min="3849" max="3849" width="20.7109375" customWidth="1"/>
    <col min="3850" max="3850" width="16.85546875" customWidth="1"/>
    <col min="3851" max="3851" width="22.85546875" customWidth="1"/>
    <col min="3852" max="3852" width="22" customWidth="1"/>
    <col min="3853" max="3853" width="31.140625" customWidth="1"/>
    <col min="3855" max="3855" width="13.7109375" bestFit="1" customWidth="1"/>
    <col min="4097" max="4097" width="3.7109375" customWidth="1"/>
    <col min="4098" max="4098" width="46.85546875" customWidth="1"/>
    <col min="4099" max="4099" width="24" customWidth="1"/>
    <col min="4100" max="4100" width="16.42578125" customWidth="1"/>
    <col min="4101" max="4101" width="17.42578125" customWidth="1"/>
    <col min="4102" max="4102" width="16.5703125" customWidth="1"/>
    <col min="4103" max="4103" width="22.7109375" customWidth="1"/>
    <col min="4104" max="4104" width="18.85546875" customWidth="1"/>
    <col min="4105" max="4105" width="20.7109375" customWidth="1"/>
    <col min="4106" max="4106" width="16.85546875" customWidth="1"/>
    <col min="4107" max="4107" width="22.85546875" customWidth="1"/>
    <col min="4108" max="4108" width="22" customWidth="1"/>
    <col min="4109" max="4109" width="31.140625" customWidth="1"/>
    <col min="4111" max="4111" width="13.7109375" bestFit="1" customWidth="1"/>
    <col min="4353" max="4353" width="3.7109375" customWidth="1"/>
    <col min="4354" max="4354" width="46.85546875" customWidth="1"/>
    <col min="4355" max="4355" width="24" customWidth="1"/>
    <col min="4356" max="4356" width="16.42578125" customWidth="1"/>
    <col min="4357" max="4357" width="17.42578125" customWidth="1"/>
    <col min="4358" max="4358" width="16.5703125" customWidth="1"/>
    <col min="4359" max="4359" width="22.7109375" customWidth="1"/>
    <col min="4360" max="4360" width="18.85546875" customWidth="1"/>
    <col min="4361" max="4361" width="20.7109375" customWidth="1"/>
    <col min="4362" max="4362" width="16.85546875" customWidth="1"/>
    <col min="4363" max="4363" width="22.85546875" customWidth="1"/>
    <col min="4364" max="4364" width="22" customWidth="1"/>
    <col min="4365" max="4365" width="31.140625" customWidth="1"/>
    <col min="4367" max="4367" width="13.7109375" bestFit="1" customWidth="1"/>
    <col min="4609" max="4609" width="3.7109375" customWidth="1"/>
    <col min="4610" max="4610" width="46.85546875" customWidth="1"/>
    <col min="4611" max="4611" width="24" customWidth="1"/>
    <col min="4612" max="4612" width="16.42578125" customWidth="1"/>
    <col min="4613" max="4613" width="17.42578125" customWidth="1"/>
    <col min="4614" max="4614" width="16.5703125" customWidth="1"/>
    <col min="4615" max="4615" width="22.7109375" customWidth="1"/>
    <col min="4616" max="4616" width="18.85546875" customWidth="1"/>
    <col min="4617" max="4617" width="20.7109375" customWidth="1"/>
    <col min="4618" max="4618" width="16.85546875" customWidth="1"/>
    <col min="4619" max="4619" width="22.85546875" customWidth="1"/>
    <col min="4620" max="4620" width="22" customWidth="1"/>
    <col min="4621" max="4621" width="31.140625" customWidth="1"/>
    <col min="4623" max="4623" width="13.7109375" bestFit="1" customWidth="1"/>
    <col min="4865" max="4865" width="3.7109375" customWidth="1"/>
    <col min="4866" max="4866" width="46.85546875" customWidth="1"/>
    <col min="4867" max="4867" width="24" customWidth="1"/>
    <col min="4868" max="4868" width="16.42578125" customWidth="1"/>
    <col min="4869" max="4869" width="17.42578125" customWidth="1"/>
    <col min="4870" max="4870" width="16.5703125" customWidth="1"/>
    <col min="4871" max="4871" width="22.7109375" customWidth="1"/>
    <col min="4872" max="4872" width="18.85546875" customWidth="1"/>
    <col min="4873" max="4873" width="20.7109375" customWidth="1"/>
    <col min="4874" max="4874" width="16.85546875" customWidth="1"/>
    <col min="4875" max="4875" width="22.85546875" customWidth="1"/>
    <col min="4876" max="4876" width="22" customWidth="1"/>
    <col min="4877" max="4877" width="31.140625" customWidth="1"/>
    <col min="4879" max="4879" width="13.7109375" bestFit="1" customWidth="1"/>
    <col min="5121" max="5121" width="3.7109375" customWidth="1"/>
    <col min="5122" max="5122" width="46.85546875" customWidth="1"/>
    <col min="5123" max="5123" width="24" customWidth="1"/>
    <col min="5124" max="5124" width="16.42578125" customWidth="1"/>
    <col min="5125" max="5125" width="17.42578125" customWidth="1"/>
    <col min="5126" max="5126" width="16.5703125" customWidth="1"/>
    <col min="5127" max="5127" width="22.7109375" customWidth="1"/>
    <col min="5128" max="5128" width="18.85546875" customWidth="1"/>
    <col min="5129" max="5129" width="20.7109375" customWidth="1"/>
    <col min="5130" max="5130" width="16.85546875" customWidth="1"/>
    <col min="5131" max="5131" width="22.85546875" customWidth="1"/>
    <col min="5132" max="5132" width="22" customWidth="1"/>
    <col min="5133" max="5133" width="31.140625" customWidth="1"/>
    <col min="5135" max="5135" width="13.7109375" bestFit="1" customWidth="1"/>
    <col min="5377" max="5377" width="3.7109375" customWidth="1"/>
    <col min="5378" max="5378" width="46.85546875" customWidth="1"/>
    <col min="5379" max="5379" width="24" customWidth="1"/>
    <col min="5380" max="5380" width="16.42578125" customWidth="1"/>
    <col min="5381" max="5381" width="17.42578125" customWidth="1"/>
    <col min="5382" max="5382" width="16.5703125" customWidth="1"/>
    <col min="5383" max="5383" width="22.7109375" customWidth="1"/>
    <col min="5384" max="5384" width="18.85546875" customWidth="1"/>
    <col min="5385" max="5385" width="20.7109375" customWidth="1"/>
    <col min="5386" max="5386" width="16.85546875" customWidth="1"/>
    <col min="5387" max="5387" width="22.85546875" customWidth="1"/>
    <col min="5388" max="5388" width="22" customWidth="1"/>
    <col min="5389" max="5389" width="31.140625" customWidth="1"/>
    <col min="5391" max="5391" width="13.7109375" bestFit="1" customWidth="1"/>
    <col min="5633" max="5633" width="3.7109375" customWidth="1"/>
    <col min="5634" max="5634" width="46.85546875" customWidth="1"/>
    <col min="5635" max="5635" width="24" customWidth="1"/>
    <col min="5636" max="5636" width="16.42578125" customWidth="1"/>
    <col min="5637" max="5637" width="17.42578125" customWidth="1"/>
    <col min="5638" max="5638" width="16.5703125" customWidth="1"/>
    <col min="5639" max="5639" width="22.7109375" customWidth="1"/>
    <col min="5640" max="5640" width="18.85546875" customWidth="1"/>
    <col min="5641" max="5641" width="20.7109375" customWidth="1"/>
    <col min="5642" max="5642" width="16.85546875" customWidth="1"/>
    <col min="5643" max="5643" width="22.85546875" customWidth="1"/>
    <col min="5644" max="5644" width="22" customWidth="1"/>
    <col min="5645" max="5645" width="31.140625" customWidth="1"/>
    <col min="5647" max="5647" width="13.7109375" bestFit="1" customWidth="1"/>
    <col min="5889" max="5889" width="3.7109375" customWidth="1"/>
    <col min="5890" max="5890" width="46.85546875" customWidth="1"/>
    <col min="5891" max="5891" width="24" customWidth="1"/>
    <col min="5892" max="5892" width="16.42578125" customWidth="1"/>
    <col min="5893" max="5893" width="17.42578125" customWidth="1"/>
    <col min="5894" max="5894" width="16.5703125" customWidth="1"/>
    <col min="5895" max="5895" width="22.7109375" customWidth="1"/>
    <col min="5896" max="5896" width="18.85546875" customWidth="1"/>
    <col min="5897" max="5897" width="20.7109375" customWidth="1"/>
    <col min="5898" max="5898" width="16.85546875" customWidth="1"/>
    <col min="5899" max="5899" width="22.85546875" customWidth="1"/>
    <col min="5900" max="5900" width="22" customWidth="1"/>
    <col min="5901" max="5901" width="31.140625" customWidth="1"/>
    <col min="5903" max="5903" width="13.7109375" bestFit="1" customWidth="1"/>
    <col min="6145" max="6145" width="3.7109375" customWidth="1"/>
    <col min="6146" max="6146" width="46.85546875" customWidth="1"/>
    <col min="6147" max="6147" width="24" customWidth="1"/>
    <col min="6148" max="6148" width="16.42578125" customWidth="1"/>
    <col min="6149" max="6149" width="17.42578125" customWidth="1"/>
    <col min="6150" max="6150" width="16.5703125" customWidth="1"/>
    <col min="6151" max="6151" width="22.7109375" customWidth="1"/>
    <col min="6152" max="6152" width="18.85546875" customWidth="1"/>
    <col min="6153" max="6153" width="20.7109375" customWidth="1"/>
    <col min="6154" max="6154" width="16.85546875" customWidth="1"/>
    <col min="6155" max="6155" width="22.85546875" customWidth="1"/>
    <col min="6156" max="6156" width="22" customWidth="1"/>
    <col min="6157" max="6157" width="31.140625" customWidth="1"/>
    <col min="6159" max="6159" width="13.7109375" bestFit="1" customWidth="1"/>
    <col min="6401" max="6401" width="3.7109375" customWidth="1"/>
    <col min="6402" max="6402" width="46.85546875" customWidth="1"/>
    <col min="6403" max="6403" width="24" customWidth="1"/>
    <col min="6404" max="6404" width="16.42578125" customWidth="1"/>
    <col min="6405" max="6405" width="17.42578125" customWidth="1"/>
    <col min="6406" max="6406" width="16.5703125" customWidth="1"/>
    <col min="6407" max="6407" width="22.7109375" customWidth="1"/>
    <col min="6408" max="6408" width="18.85546875" customWidth="1"/>
    <col min="6409" max="6409" width="20.7109375" customWidth="1"/>
    <col min="6410" max="6410" width="16.85546875" customWidth="1"/>
    <col min="6411" max="6411" width="22.85546875" customWidth="1"/>
    <col min="6412" max="6412" width="22" customWidth="1"/>
    <col min="6413" max="6413" width="31.140625" customWidth="1"/>
    <col min="6415" max="6415" width="13.7109375" bestFit="1" customWidth="1"/>
    <col min="6657" max="6657" width="3.7109375" customWidth="1"/>
    <col min="6658" max="6658" width="46.85546875" customWidth="1"/>
    <col min="6659" max="6659" width="24" customWidth="1"/>
    <col min="6660" max="6660" width="16.42578125" customWidth="1"/>
    <col min="6661" max="6661" width="17.42578125" customWidth="1"/>
    <col min="6662" max="6662" width="16.5703125" customWidth="1"/>
    <col min="6663" max="6663" width="22.7109375" customWidth="1"/>
    <col min="6664" max="6664" width="18.85546875" customWidth="1"/>
    <col min="6665" max="6665" width="20.7109375" customWidth="1"/>
    <col min="6666" max="6666" width="16.85546875" customWidth="1"/>
    <col min="6667" max="6667" width="22.85546875" customWidth="1"/>
    <col min="6668" max="6668" width="22" customWidth="1"/>
    <col min="6669" max="6669" width="31.140625" customWidth="1"/>
    <col min="6671" max="6671" width="13.7109375" bestFit="1" customWidth="1"/>
    <col min="6913" max="6913" width="3.7109375" customWidth="1"/>
    <col min="6914" max="6914" width="46.85546875" customWidth="1"/>
    <col min="6915" max="6915" width="24" customWidth="1"/>
    <col min="6916" max="6916" width="16.42578125" customWidth="1"/>
    <col min="6917" max="6917" width="17.42578125" customWidth="1"/>
    <col min="6918" max="6918" width="16.5703125" customWidth="1"/>
    <col min="6919" max="6919" width="22.7109375" customWidth="1"/>
    <col min="6920" max="6920" width="18.85546875" customWidth="1"/>
    <col min="6921" max="6921" width="20.7109375" customWidth="1"/>
    <col min="6922" max="6922" width="16.85546875" customWidth="1"/>
    <col min="6923" max="6923" width="22.85546875" customWidth="1"/>
    <col min="6924" max="6924" width="22" customWidth="1"/>
    <col min="6925" max="6925" width="31.140625" customWidth="1"/>
    <col min="6927" max="6927" width="13.7109375" bestFit="1" customWidth="1"/>
    <col min="7169" max="7169" width="3.7109375" customWidth="1"/>
    <col min="7170" max="7170" width="46.85546875" customWidth="1"/>
    <col min="7171" max="7171" width="24" customWidth="1"/>
    <col min="7172" max="7172" width="16.42578125" customWidth="1"/>
    <col min="7173" max="7173" width="17.42578125" customWidth="1"/>
    <col min="7174" max="7174" width="16.5703125" customWidth="1"/>
    <col min="7175" max="7175" width="22.7109375" customWidth="1"/>
    <col min="7176" max="7176" width="18.85546875" customWidth="1"/>
    <col min="7177" max="7177" width="20.7109375" customWidth="1"/>
    <col min="7178" max="7178" width="16.85546875" customWidth="1"/>
    <col min="7179" max="7179" width="22.85546875" customWidth="1"/>
    <col min="7180" max="7180" width="22" customWidth="1"/>
    <col min="7181" max="7181" width="31.140625" customWidth="1"/>
    <col min="7183" max="7183" width="13.7109375" bestFit="1" customWidth="1"/>
    <col min="7425" max="7425" width="3.7109375" customWidth="1"/>
    <col min="7426" max="7426" width="46.85546875" customWidth="1"/>
    <col min="7427" max="7427" width="24" customWidth="1"/>
    <col min="7428" max="7428" width="16.42578125" customWidth="1"/>
    <col min="7429" max="7429" width="17.42578125" customWidth="1"/>
    <col min="7430" max="7430" width="16.5703125" customWidth="1"/>
    <col min="7431" max="7431" width="22.7109375" customWidth="1"/>
    <col min="7432" max="7432" width="18.85546875" customWidth="1"/>
    <col min="7433" max="7433" width="20.7109375" customWidth="1"/>
    <col min="7434" max="7434" width="16.85546875" customWidth="1"/>
    <col min="7435" max="7435" width="22.85546875" customWidth="1"/>
    <col min="7436" max="7436" width="22" customWidth="1"/>
    <col min="7437" max="7437" width="31.140625" customWidth="1"/>
    <col min="7439" max="7439" width="13.7109375" bestFit="1" customWidth="1"/>
    <col min="7681" max="7681" width="3.7109375" customWidth="1"/>
    <col min="7682" max="7682" width="46.85546875" customWidth="1"/>
    <col min="7683" max="7683" width="24" customWidth="1"/>
    <col min="7684" max="7684" width="16.42578125" customWidth="1"/>
    <col min="7685" max="7685" width="17.42578125" customWidth="1"/>
    <col min="7686" max="7686" width="16.5703125" customWidth="1"/>
    <col min="7687" max="7687" width="22.7109375" customWidth="1"/>
    <col min="7688" max="7688" width="18.85546875" customWidth="1"/>
    <col min="7689" max="7689" width="20.7109375" customWidth="1"/>
    <col min="7690" max="7690" width="16.85546875" customWidth="1"/>
    <col min="7691" max="7691" width="22.85546875" customWidth="1"/>
    <col min="7692" max="7692" width="22" customWidth="1"/>
    <col min="7693" max="7693" width="31.140625" customWidth="1"/>
    <col min="7695" max="7695" width="13.7109375" bestFit="1" customWidth="1"/>
    <col min="7937" max="7937" width="3.7109375" customWidth="1"/>
    <col min="7938" max="7938" width="46.85546875" customWidth="1"/>
    <col min="7939" max="7939" width="24" customWidth="1"/>
    <col min="7940" max="7940" width="16.42578125" customWidth="1"/>
    <col min="7941" max="7941" width="17.42578125" customWidth="1"/>
    <col min="7942" max="7942" width="16.5703125" customWidth="1"/>
    <col min="7943" max="7943" width="22.7109375" customWidth="1"/>
    <col min="7944" max="7944" width="18.85546875" customWidth="1"/>
    <col min="7945" max="7945" width="20.7109375" customWidth="1"/>
    <col min="7946" max="7946" width="16.85546875" customWidth="1"/>
    <col min="7947" max="7947" width="22.85546875" customWidth="1"/>
    <col min="7948" max="7948" width="22" customWidth="1"/>
    <col min="7949" max="7949" width="31.140625" customWidth="1"/>
    <col min="7951" max="7951" width="13.7109375" bestFit="1" customWidth="1"/>
    <col min="8193" max="8193" width="3.7109375" customWidth="1"/>
    <col min="8194" max="8194" width="46.85546875" customWidth="1"/>
    <col min="8195" max="8195" width="24" customWidth="1"/>
    <col min="8196" max="8196" width="16.42578125" customWidth="1"/>
    <col min="8197" max="8197" width="17.42578125" customWidth="1"/>
    <col min="8198" max="8198" width="16.5703125" customWidth="1"/>
    <col min="8199" max="8199" width="22.7109375" customWidth="1"/>
    <col min="8200" max="8200" width="18.85546875" customWidth="1"/>
    <col min="8201" max="8201" width="20.7109375" customWidth="1"/>
    <col min="8202" max="8202" width="16.85546875" customWidth="1"/>
    <col min="8203" max="8203" width="22.85546875" customWidth="1"/>
    <col min="8204" max="8204" width="22" customWidth="1"/>
    <col min="8205" max="8205" width="31.140625" customWidth="1"/>
    <col min="8207" max="8207" width="13.7109375" bestFit="1" customWidth="1"/>
    <col min="8449" max="8449" width="3.7109375" customWidth="1"/>
    <col min="8450" max="8450" width="46.85546875" customWidth="1"/>
    <col min="8451" max="8451" width="24" customWidth="1"/>
    <col min="8452" max="8452" width="16.42578125" customWidth="1"/>
    <col min="8453" max="8453" width="17.42578125" customWidth="1"/>
    <col min="8454" max="8454" width="16.5703125" customWidth="1"/>
    <col min="8455" max="8455" width="22.7109375" customWidth="1"/>
    <col min="8456" max="8456" width="18.85546875" customWidth="1"/>
    <col min="8457" max="8457" width="20.7109375" customWidth="1"/>
    <col min="8458" max="8458" width="16.85546875" customWidth="1"/>
    <col min="8459" max="8459" width="22.85546875" customWidth="1"/>
    <col min="8460" max="8460" width="22" customWidth="1"/>
    <col min="8461" max="8461" width="31.140625" customWidth="1"/>
    <col min="8463" max="8463" width="13.7109375" bestFit="1" customWidth="1"/>
    <col min="8705" max="8705" width="3.7109375" customWidth="1"/>
    <col min="8706" max="8706" width="46.85546875" customWidth="1"/>
    <col min="8707" max="8707" width="24" customWidth="1"/>
    <col min="8708" max="8708" width="16.42578125" customWidth="1"/>
    <col min="8709" max="8709" width="17.42578125" customWidth="1"/>
    <col min="8710" max="8710" width="16.5703125" customWidth="1"/>
    <col min="8711" max="8711" width="22.7109375" customWidth="1"/>
    <col min="8712" max="8712" width="18.85546875" customWidth="1"/>
    <col min="8713" max="8713" width="20.7109375" customWidth="1"/>
    <col min="8714" max="8714" width="16.85546875" customWidth="1"/>
    <col min="8715" max="8715" width="22.85546875" customWidth="1"/>
    <col min="8716" max="8716" width="22" customWidth="1"/>
    <col min="8717" max="8717" width="31.140625" customWidth="1"/>
    <col min="8719" max="8719" width="13.7109375" bestFit="1" customWidth="1"/>
    <col min="8961" max="8961" width="3.7109375" customWidth="1"/>
    <col min="8962" max="8962" width="46.85546875" customWidth="1"/>
    <col min="8963" max="8963" width="24" customWidth="1"/>
    <col min="8964" max="8964" width="16.42578125" customWidth="1"/>
    <col min="8965" max="8965" width="17.42578125" customWidth="1"/>
    <col min="8966" max="8966" width="16.5703125" customWidth="1"/>
    <col min="8967" max="8967" width="22.7109375" customWidth="1"/>
    <col min="8968" max="8968" width="18.85546875" customWidth="1"/>
    <col min="8969" max="8969" width="20.7109375" customWidth="1"/>
    <col min="8970" max="8970" width="16.85546875" customWidth="1"/>
    <col min="8971" max="8971" width="22.85546875" customWidth="1"/>
    <col min="8972" max="8972" width="22" customWidth="1"/>
    <col min="8973" max="8973" width="31.140625" customWidth="1"/>
    <col min="8975" max="8975" width="13.7109375" bestFit="1" customWidth="1"/>
    <col min="9217" max="9217" width="3.7109375" customWidth="1"/>
    <col min="9218" max="9218" width="46.85546875" customWidth="1"/>
    <col min="9219" max="9219" width="24" customWidth="1"/>
    <col min="9220" max="9220" width="16.42578125" customWidth="1"/>
    <col min="9221" max="9221" width="17.42578125" customWidth="1"/>
    <col min="9222" max="9222" width="16.5703125" customWidth="1"/>
    <col min="9223" max="9223" width="22.7109375" customWidth="1"/>
    <col min="9224" max="9224" width="18.85546875" customWidth="1"/>
    <col min="9225" max="9225" width="20.7109375" customWidth="1"/>
    <col min="9226" max="9226" width="16.85546875" customWidth="1"/>
    <col min="9227" max="9227" width="22.85546875" customWidth="1"/>
    <col min="9228" max="9228" width="22" customWidth="1"/>
    <col min="9229" max="9229" width="31.140625" customWidth="1"/>
    <col min="9231" max="9231" width="13.7109375" bestFit="1" customWidth="1"/>
    <col min="9473" max="9473" width="3.7109375" customWidth="1"/>
    <col min="9474" max="9474" width="46.85546875" customWidth="1"/>
    <col min="9475" max="9475" width="24" customWidth="1"/>
    <col min="9476" max="9476" width="16.42578125" customWidth="1"/>
    <col min="9477" max="9477" width="17.42578125" customWidth="1"/>
    <col min="9478" max="9478" width="16.5703125" customWidth="1"/>
    <col min="9479" max="9479" width="22.7109375" customWidth="1"/>
    <col min="9480" max="9480" width="18.85546875" customWidth="1"/>
    <col min="9481" max="9481" width="20.7109375" customWidth="1"/>
    <col min="9482" max="9482" width="16.85546875" customWidth="1"/>
    <col min="9483" max="9483" width="22.85546875" customWidth="1"/>
    <col min="9484" max="9484" width="22" customWidth="1"/>
    <col min="9485" max="9485" width="31.140625" customWidth="1"/>
    <col min="9487" max="9487" width="13.7109375" bestFit="1" customWidth="1"/>
    <col min="9729" max="9729" width="3.7109375" customWidth="1"/>
    <col min="9730" max="9730" width="46.85546875" customWidth="1"/>
    <col min="9731" max="9731" width="24" customWidth="1"/>
    <col min="9732" max="9732" width="16.42578125" customWidth="1"/>
    <col min="9733" max="9733" width="17.42578125" customWidth="1"/>
    <col min="9734" max="9734" width="16.5703125" customWidth="1"/>
    <col min="9735" max="9735" width="22.7109375" customWidth="1"/>
    <col min="9736" max="9736" width="18.85546875" customWidth="1"/>
    <col min="9737" max="9737" width="20.7109375" customWidth="1"/>
    <col min="9738" max="9738" width="16.85546875" customWidth="1"/>
    <col min="9739" max="9739" width="22.85546875" customWidth="1"/>
    <col min="9740" max="9740" width="22" customWidth="1"/>
    <col min="9741" max="9741" width="31.140625" customWidth="1"/>
    <col min="9743" max="9743" width="13.7109375" bestFit="1" customWidth="1"/>
    <col min="9985" max="9985" width="3.7109375" customWidth="1"/>
    <col min="9986" max="9986" width="46.85546875" customWidth="1"/>
    <col min="9987" max="9987" width="24" customWidth="1"/>
    <col min="9988" max="9988" width="16.42578125" customWidth="1"/>
    <col min="9989" max="9989" width="17.42578125" customWidth="1"/>
    <col min="9990" max="9990" width="16.5703125" customWidth="1"/>
    <col min="9991" max="9991" width="22.7109375" customWidth="1"/>
    <col min="9992" max="9992" width="18.85546875" customWidth="1"/>
    <col min="9993" max="9993" width="20.7109375" customWidth="1"/>
    <col min="9994" max="9994" width="16.85546875" customWidth="1"/>
    <col min="9995" max="9995" width="22.85546875" customWidth="1"/>
    <col min="9996" max="9996" width="22" customWidth="1"/>
    <col min="9997" max="9997" width="31.140625" customWidth="1"/>
    <col min="9999" max="9999" width="13.7109375" bestFit="1" customWidth="1"/>
    <col min="10241" max="10241" width="3.7109375" customWidth="1"/>
    <col min="10242" max="10242" width="46.85546875" customWidth="1"/>
    <col min="10243" max="10243" width="24" customWidth="1"/>
    <col min="10244" max="10244" width="16.42578125" customWidth="1"/>
    <col min="10245" max="10245" width="17.42578125" customWidth="1"/>
    <col min="10246" max="10246" width="16.5703125" customWidth="1"/>
    <col min="10247" max="10247" width="22.7109375" customWidth="1"/>
    <col min="10248" max="10248" width="18.85546875" customWidth="1"/>
    <col min="10249" max="10249" width="20.7109375" customWidth="1"/>
    <col min="10250" max="10250" width="16.85546875" customWidth="1"/>
    <col min="10251" max="10251" width="22.85546875" customWidth="1"/>
    <col min="10252" max="10252" width="22" customWidth="1"/>
    <col min="10253" max="10253" width="31.140625" customWidth="1"/>
    <col min="10255" max="10255" width="13.7109375" bestFit="1" customWidth="1"/>
    <col min="10497" max="10497" width="3.7109375" customWidth="1"/>
    <col min="10498" max="10498" width="46.85546875" customWidth="1"/>
    <col min="10499" max="10499" width="24" customWidth="1"/>
    <col min="10500" max="10500" width="16.42578125" customWidth="1"/>
    <col min="10501" max="10501" width="17.42578125" customWidth="1"/>
    <col min="10502" max="10502" width="16.5703125" customWidth="1"/>
    <col min="10503" max="10503" width="22.7109375" customWidth="1"/>
    <col min="10504" max="10504" width="18.85546875" customWidth="1"/>
    <col min="10505" max="10505" width="20.7109375" customWidth="1"/>
    <col min="10506" max="10506" width="16.85546875" customWidth="1"/>
    <col min="10507" max="10507" width="22.85546875" customWidth="1"/>
    <col min="10508" max="10508" width="22" customWidth="1"/>
    <col min="10509" max="10509" width="31.140625" customWidth="1"/>
    <col min="10511" max="10511" width="13.7109375" bestFit="1" customWidth="1"/>
    <col min="10753" max="10753" width="3.7109375" customWidth="1"/>
    <col min="10754" max="10754" width="46.85546875" customWidth="1"/>
    <col min="10755" max="10755" width="24" customWidth="1"/>
    <col min="10756" max="10756" width="16.42578125" customWidth="1"/>
    <col min="10757" max="10757" width="17.42578125" customWidth="1"/>
    <col min="10758" max="10758" width="16.5703125" customWidth="1"/>
    <col min="10759" max="10759" width="22.7109375" customWidth="1"/>
    <col min="10760" max="10760" width="18.85546875" customWidth="1"/>
    <col min="10761" max="10761" width="20.7109375" customWidth="1"/>
    <col min="10762" max="10762" width="16.85546875" customWidth="1"/>
    <col min="10763" max="10763" width="22.85546875" customWidth="1"/>
    <col min="10764" max="10764" width="22" customWidth="1"/>
    <col min="10765" max="10765" width="31.140625" customWidth="1"/>
    <col min="10767" max="10767" width="13.7109375" bestFit="1" customWidth="1"/>
    <col min="11009" max="11009" width="3.7109375" customWidth="1"/>
    <col min="11010" max="11010" width="46.85546875" customWidth="1"/>
    <col min="11011" max="11011" width="24" customWidth="1"/>
    <col min="11012" max="11012" width="16.42578125" customWidth="1"/>
    <col min="11013" max="11013" width="17.42578125" customWidth="1"/>
    <col min="11014" max="11014" width="16.5703125" customWidth="1"/>
    <col min="11015" max="11015" width="22.7109375" customWidth="1"/>
    <col min="11016" max="11016" width="18.85546875" customWidth="1"/>
    <col min="11017" max="11017" width="20.7109375" customWidth="1"/>
    <col min="11018" max="11018" width="16.85546875" customWidth="1"/>
    <col min="11019" max="11019" width="22.85546875" customWidth="1"/>
    <col min="11020" max="11020" width="22" customWidth="1"/>
    <col min="11021" max="11021" width="31.140625" customWidth="1"/>
    <col min="11023" max="11023" width="13.7109375" bestFit="1" customWidth="1"/>
    <col min="11265" max="11265" width="3.7109375" customWidth="1"/>
    <col min="11266" max="11266" width="46.85546875" customWidth="1"/>
    <col min="11267" max="11267" width="24" customWidth="1"/>
    <col min="11268" max="11268" width="16.42578125" customWidth="1"/>
    <col min="11269" max="11269" width="17.42578125" customWidth="1"/>
    <col min="11270" max="11270" width="16.5703125" customWidth="1"/>
    <col min="11271" max="11271" width="22.7109375" customWidth="1"/>
    <col min="11272" max="11272" width="18.85546875" customWidth="1"/>
    <col min="11273" max="11273" width="20.7109375" customWidth="1"/>
    <col min="11274" max="11274" width="16.85546875" customWidth="1"/>
    <col min="11275" max="11275" width="22.85546875" customWidth="1"/>
    <col min="11276" max="11276" width="22" customWidth="1"/>
    <col min="11277" max="11277" width="31.140625" customWidth="1"/>
    <col min="11279" max="11279" width="13.7109375" bestFit="1" customWidth="1"/>
    <col min="11521" max="11521" width="3.7109375" customWidth="1"/>
    <col min="11522" max="11522" width="46.85546875" customWidth="1"/>
    <col min="11523" max="11523" width="24" customWidth="1"/>
    <col min="11524" max="11524" width="16.42578125" customWidth="1"/>
    <col min="11525" max="11525" width="17.42578125" customWidth="1"/>
    <col min="11526" max="11526" width="16.5703125" customWidth="1"/>
    <col min="11527" max="11527" width="22.7109375" customWidth="1"/>
    <col min="11528" max="11528" width="18.85546875" customWidth="1"/>
    <col min="11529" max="11529" width="20.7109375" customWidth="1"/>
    <col min="11530" max="11530" width="16.85546875" customWidth="1"/>
    <col min="11531" max="11531" width="22.85546875" customWidth="1"/>
    <col min="11532" max="11532" width="22" customWidth="1"/>
    <col min="11533" max="11533" width="31.140625" customWidth="1"/>
    <col min="11535" max="11535" width="13.7109375" bestFit="1" customWidth="1"/>
    <col min="11777" max="11777" width="3.7109375" customWidth="1"/>
    <col min="11778" max="11778" width="46.85546875" customWidth="1"/>
    <col min="11779" max="11779" width="24" customWidth="1"/>
    <col min="11780" max="11780" width="16.42578125" customWidth="1"/>
    <col min="11781" max="11781" width="17.42578125" customWidth="1"/>
    <col min="11782" max="11782" width="16.5703125" customWidth="1"/>
    <col min="11783" max="11783" width="22.7109375" customWidth="1"/>
    <col min="11784" max="11784" width="18.85546875" customWidth="1"/>
    <col min="11785" max="11785" width="20.7109375" customWidth="1"/>
    <col min="11786" max="11786" width="16.85546875" customWidth="1"/>
    <col min="11787" max="11787" width="22.85546875" customWidth="1"/>
    <col min="11788" max="11788" width="22" customWidth="1"/>
    <col min="11789" max="11789" width="31.140625" customWidth="1"/>
    <col min="11791" max="11791" width="13.7109375" bestFit="1" customWidth="1"/>
    <col min="12033" max="12033" width="3.7109375" customWidth="1"/>
    <col min="12034" max="12034" width="46.85546875" customWidth="1"/>
    <col min="12035" max="12035" width="24" customWidth="1"/>
    <col min="12036" max="12036" width="16.42578125" customWidth="1"/>
    <col min="12037" max="12037" width="17.42578125" customWidth="1"/>
    <col min="12038" max="12038" width="16.5703125" customWidth="1"/>
    <col min="12039" max="12039" width="22.7109375" customWidth="1"/>
    <col min="12040" max="12040" width="18.85546875" customWidth="1"/>
    <col min="12041" max="12041" width="20.7109375" customWidth="1"/>
    <col min="12042" max="12042" width="16.85546875" customWidth="1"/>
    <col min="12043" max="12043" width="22.85546875" customWidth="1"/>
    <col min="12044" max="12044" width="22" customWidth="1"/>
    <col min="12045" max="12045" width="31.140625" customWidth="1"/>
    <col min="12047" max="12047" width="13.7109375" bestFit="1" customWidth="1"/>
    <col min="12289" max="12289" width="3.7109375" customWidth="1"/>
    <col min="12290" max="12290" width="46.85546875" customWidth="1"/>
    <col min="12291" max="12291" width="24" customWidth="1"/>
    <col min="12292" max="12292" width="16.42578125" customWidth="1"/>
    <col min="12293" max="12293" width="17.42578125" customWidth="1"/>
    <col min="12294" max="12294" width="16.5703125" customWidth="1"/>
    <col min="12295" max="12295" width="22.7109375" customWidth="1"/>
    <col min="12296" max="12296" width="18.85546875" customWidth="1"/>
    <col min="12297" max="12297" width="20.7109375" customWidth="1"/>
    <col min="12298" max="12298" width="16.85546875" customWidth="1"/>
    <col min="12299" max="12299" width="22.85546875" customWidth="1"/>
    <col min="12300" max="12300" width="22" customWidth="1"/>
    <col min="12301" max="12301" width="31.140625" customWidth="1"/>
    <col min="12303" max="12303" width="13.7109375" bestFit="1" customWidth="1"/>
    <col min="12545" max="12545" width="3.7109375" customWidth="1"/>
    <col min="12546" max="12546" width="46.85546875" customWidth="1"/>
    <col min="12547" max="12547" width="24" customWidth="1"/>
    <col min="12548" max="12548" width="16.42578125" customWidth="1"/>
    <col min="12549" max="12549" width="17.42578125" customWidth="1"/>
    <col min="12550" max="12550" width="16.5703125" customWidth="1"/>
    <col min="12551" max="12551" width="22.7109375" customWidth="1"/>
    <col min="12552" max="12552" width="18.85546875" customWidth="1"/>
    <col min="12553" max="12553" width="20.7109375" customWidth="1"/>
    <col min="12554" max="12554" width="16.85546875" customWidth="1"/>
    <col min="12555" max="12555" width="22.85546875" customWidth="1"/>
    <col min="12556" max="12556" width="22" customWidth="1"/>
    <col min="12557" max="12557" width="31.140625" customWidth="1"/>
    <col min="12559" max="12559" width="13.7109375" bestFit="1" customWidth="1"/>
    <col min="12801" max="12801" width="3.7109375" customWidth="1"/>
    <col min="12802" max="12802" width="46.85546875" customWidth="1"/>
    <col min="12803" max="12803" width="24" customWidth="1"/>
    <col min="12804" max="12804" width="16.42578125" customWidth="1"/>
    <col min="12805" max="12805" width="17.42578125" customWidth="1"/>
    <col min="12806" max="12806" width="16.5703125" customWidth="1"/>
    <col min="12807" max="12807" width="22.7109375" customWidth="1"/>
    <col min="12808" max="12808" width="18.85546875" customWidth="1"/>
    <col min="12809" max="12809" width="20.7109375" customWidth="1"/>
    <col min="12810" max="12810" width="16.85546875" customWidth="1"/>
    <col min="12811" max="12811" width="22.85546875" customWidth="1"/>
    <col min="12812" max="12812" width="22" customWidth="1"/>
    <col min="12813" max="12813" width="31.140625" customWidth="1"/>
    <col min="12815" max="12815" width="13.7109375" bestFit="1" customWidth="1"/>
    <col min="13057" max="13057" width="3.7109375" customWidth="1"/>
    <col min="13058" max="13058" width="46.85546875" customWidth="1"/>
    <col min="13059" max="13059" width="24" customWidth="1"/>
    <col min="13060" max="13060" width="16.42578125" customWidth="1"/>
    <col min="13061" max="13061" width="17.42578125" customWidth="1"/>
    <col min="13062" max="13062" width="16.5703125" customWidth="1"/>
    <col min="13063" max="13063" width="22.7109375" customWidth="1"/>
    <col min="13064" max="13064" width="18.85546875" customWidth="1"/>
    <col min="13065" max="13065" width="20.7109375" customWidth="1"/>
    <col min="13066" max="13066" width="16.85546875" customWidth="1"/>
    <col min="13067" max="13067" width="22.85546875" customWidth="1"/>
    <col min="13068" max="13068" width="22" customWidth="1"/>
    <col min="13069" max="13069" width="31.140625" customWidth="1"/>
    <col min="13071" max="13071" width="13.7109375" bestFit="1" customWidth="1"/>
    <col min="13313" max="13313" width="3.7109375" customWidth="1"/>
    <col min="13314" max="13314" width="46.85546875" customWidth="1"/>
    <col min="13315" max="13315" width="24" customWidth="1"/>
    <col min="13316" max="13316" width="16.42578125" customWidth="1"/>
    <col min="13317" max="13317" width="17.42578125" customWidth="1"/>
    <col min="13318" max="13318" width="16.5703125" customWidth="1"/>
    <col min="13319" max="13319" width="22.7109375" customWidth="1"/>
    <col min="13320" max="13320" width="18.85546875" customWidth="1"/>
    <col min="13321" max="13321" width="20.7109375" customWidth="1"/>
    <col min="13322" max="13322" width="16.85546875" customWidth="1"/>
    <col min="13323" max="13323" width="22.85546875" customWidth="1"/>
    <col min="13324" max="13324" width="22" customWidth="1"/>
    <col min="13325" max="13325" width="31.140625" customWidth="1"/>
    <col min="13327" max="13327" width="13.7109375" bestFit="1" customWidth="1"/>
    <col min="13569" max="13569" width="3.7109375" customWidth="1"/>
    <col min="13570" max="13570" width="46.85546875" customWidth="1"/>
    <col min="13571" max="13571" width="24" customWidth="1"/>
    <col min="13572" max="13572" width="16.42578125" customWidth="1"/>
    <col min="13573" max="13573" width="17.42578125" customWidth="1"/>
    <col min="13574" max="13574" width="16.5703125" customWidth="1"/>
    <col min="13575" max="13575" width="22.7109375" customWidth="1"/>
    <col min="13576" max="13576" width="18.85546875" customWidth="1"/>
    <col min="13577" max="13577" width="20.7109375" customWidth="1"/>
    <col min="13578" max="13578" width="16.85546875" customWidth="1"/>
    <col min="13579" max="13579" width="22.85546875" customWidth="1"/>
    <col min="13580" max="13580" width="22" customWidth="1"/>
    <col min="13581" max="13581" width="31.140625" customWidth="1"/>
    <col min="13583" max="13583" width="13.7109375" bestFit="1" customWidth="1"/>
    <col min="13825" max="13825" width="3.7109375" customWidth="1"/>
    <col min="13826" max="13826" width="46.85546875" customWidth="1"/>
    <col min="13827" max="13827" width="24" customWidth="1"/>
    <col min="13828" max="13828" width="16.42578125" customWidth="1"/>
    <col min="13829" max="13829" width="17.42578125" customWidth="1"/>
    <col min="13830" max="13830" width="16.5703125" customWidth="1"/>
    <col min="13831" max="13831" width="22.7109375" customWidth="1"/>
    <col min="13832" max="13832" width="18.85546875" customWidth="1"/>
    <col min="13833" max="13833" width="20.7109375" customWidth="1"/>
    <col min="13834" max="13834" width="16.85546875" customWidth="1"/>
    <col min="13835" max="13835" width="22.85546875" customWidth="1"/>
    <col min="13836" max="13836" width="22" customWidth="1"/>
    <col min="13837" max="13837" width="31.140625" customWidth="1"/>
    <col min="13839" max="13839" width="13.7109375" bestFit="1" customWidth="1"/>
    <col min="14081" max="14081" width="3.7109375" customWidth="1"/>
    <col min="14082" max="14082" width="46.85546875" customWidth="1"/>
    <col min="14083" max="14083" width="24" customWidth="1"/>
    <col min="14084" max="14084" width="16.42578125" customWidth="1"/>
    <col min="14085" max="14085" width="17.42578125" customWidth="1"/>
    <col min="14086" max="14086" width="16.5703125" customWidth="1"/>
    <col min="14087" max="14087" width="22.7109375" customWidth="1"/>
    <col min="14088" max="14088" width="18.85546875" customWidth="1"/>
    <col min="14089" max="14089" width="20.7109375" customWidth="1"/>
    <col min="14090" max="14090" width="16.85546875" customWidth="1"/>
    <col min="14091" max="14091" width="22.85546875" customWidth="1"/>
    <col min="14092" max="14092" width="22" customWidth="1"/>
    <col min="14093" max="14093" width="31.140625" customWidth="1"/>
    <col min="14095" max="14095" width="13.7109375" bestFit="1" customWidth="1"/>
    <col min="14337" max="14337" width="3.7109375" customWidth="1"/>
    <col min="14338" max="14338" width="46.85546875" customWidth="1"/>
    <col min="14339" max="14339" width="24" customWidth="1"/>
    <col min="14340" max="14340" width="16.42578125" customWidth="1"/>
    <col min="14341" max="14341" width="17.42578125" customWidth="1"/>
    <col min="14342" max="14342" width="16.5703125" customWidth="1"/>
    <col min="14343" max="14343" width="22.7109375" customWidth="1"/>
    <col min="14344" max="14344" width="18.85546875" customWidth="1"/>
    <col min="14345" max="14345" width="20.7109375" customWidth="1"/>
    <col min="14346" max="14346" width="16.85546875" customWidth="1"/>
    <col min="14347" max="14347" width="22.85546875" customWidth="1"/>
    <col min="14348" max="14348" width="22" customWidth="1"/>
    <col min="14349" max="14349" width="31.140625" customWidth="1"/>
    <col min="14351" max="14351" width="13.7109375" bestFit="1" customWidth="1"/>
    <col min="14593" max="14593" width="3.7109375" customWidth="1"/>
    <col min="14594" max="14594" width="46.85546875" customWidth="1"/>
    <col min="14595" max="14595" width="24" customWidth="1"/>
    <col min="14596" max="14596" width="16.42578125" customWidth="1"/>
    <col min="14597" max="14597" width="17.42578125" customWidth="1"/>
    <col min="14598" max="14598" width="16.5703125" customWidth="1"/>
    <col min="14599" max="14599" width="22.7109375" customWidth="1"/>
    <col min="14600" max="14600" width="18.85546875" customWidth="1"/>
    <col min="14601" max="14601" width="20.7109375" customWidth="1"/>
    <col min="14602" max="14602" width="16.85546875" customWidth="1"/>
    <col min="14603" max="14603" width="22.85546875" customWidth="1"/>
    <col min="14604" max="14604" width="22" customWidth="1"/>
    <col min="14605" max="14605" width="31.140625" customWidth="1"/>
    <col min="14607" max="14607" width="13.7109375" bestFit="1" customWidth="1"/>
    <col min="14849" max="14849" width="3.7109375" customWidth="1"/>
    <col min="14850" max="14850" width="46.85546875" customWidth="1"/>
    <col min="14851" max="14851" width="24" customWidth="1"/>
    <col min="14852" max="14852" width="16.42578125" customWidth="1"/>
    <col min="14853" max="14853" width="17.42578125" customWidth="1"/>
    <col min="14854" max="14854" width="16.5703125" customWidth="1"/>
    <col min="14855" max="14855" width="22.7109375" customWidth="1"/>
    <col min="14856" max="14856" width="18.85546875" customWidth="1"/>
    <col min="14857" max="14857" width="20.7109375" customWidth="1"/>
    <col min="14858" max="14858" width="16.85546875" customWidth="1"/>
    <col min="14859" max="14859" width="22.85546875" customWidth="1"/>
    <col min="14860" max="14860" width="22" customWidth="1"/>
    <col min="14861" max="14861" width="31.140625" customWidth="1"/>
    <col min="14863" max="14863" width="13.7109375" bestFit="1" customWidth="1"/>
    <col min="15105" max="15105" width="3.7109375" customWidth="1"/>
    <col min="15106" max="15106" width="46.85546875" customWidth="1"/>
    <col min="15107" max="15107" width="24" customWidth="1"/>
    <col min="15108" max="15108" width="16.42578125" customWidth="1"/>
    <col min="15109" max="15109" width="17.42578125" customWidth="1"/>
    <col min="15110" max="15110" width="16.5703125" customWidth="1"/>
    <col min="15111" max="15111" width="22.7109375" customWidth="1"/>
    <col min="15112" max="15112" width="18.85546875" customWidth="1"/>
    <col min="15113" max="15113" width="20.7109375" customWidth="1"/>
    <col min="15114" max="15114" width="16.85546875" customWidth="1"/>
    <col min="15115" max="15115" width="22.85546875" customWidth="1"/>
    <col min="15116" max="15116" width="22" customWidth="1"/>
    <col min="15117" max="15117" width="31.140625" customWidth="1"/>
    <col min="15119" max="15119" width="13.7109375" bestFit="1" customWidth="1"/>
    <col min="15361" max="15361" width="3.7109375" customWidth="1"/>
    <col min="15362" max="15362" width="46.85546875" customWidth="1"/>
    <col min="15363" max="15363" width="24" customWidth="1"/>
    <col min="15364" max="15364" width="16.42578125" customWidth="1"/>
    <col min="15365" max="15365" width="17.42578125" customWidth="1"/>
    <col min="15366" max="15366" width="16.5703125" customWidth="1"/>
    <col min="15367" max="15367" width="22.7109375" customWidth="1"/>
    <col min="15368" max="15368" width="18.85546875" customWidth="1"/>
    <col min="15369" max="15369" width="20.7109375" customWidth="1"/>
    <col min="15370" max="15370" width="16.85546875" customWidth="1"/>
    <col min="15371" max="15371" width="22.85546875" customWidth="1"/>
    <col min="15372" max="15372" width="22" customWidth="1"/>
    <col min="15373" max="15373" width="31.140625" customWidth="1"/>
    <col min="15375" max="15375" width="13.7109375" bestFit="1" customWidth="1"/>
    <col min="15617" max="15617" width="3.7109375" customWidth="1"/>
    <col min="15618" max="15618" width="46.85546875" customWidth="1"/>
    <col min="15619" max="15619" width="24" customWidth="1"/>
    <col min="15620" max="15620" width="16.42578125" customWidth="1"/>
    <col min="15621" max="15621" width="17.42578125" customWidth="1"/>
    <col min="15622" max="15622" width="16.5703125" customWidth="1"/>
    <col min="15623" max="15623" width="22.7109375" customWidth="1"/>
    <col min="15624" max="15624" width="18.85546875" customWidth="1"/>
    <col min="15625" max="15625" width="20.7109375" customWidth="1"/>
    <col min="15626" max="15626" width="16.85546875" customWidth="1"/>
    <col min="15627" max="15627" width="22.85546875" customWidth="1"/>
    <col min="15628" max="15628" width="22" customWidth="1"/>
    <col min="15629" max="15629" width="31.140625" customWidth="1"/>
    <col min="15631" max="15631" width="13.7109375" bestFit="1" customWidth="1"/>
    <col min="15873" max="15873" width="3.7109375" customWidth="1"/>
    <col min="15874" max="15874" width="46.85546875" customWidth="1"/>
    <col min="15875" max="15875" width="24" customWidth="1"/>
    <col min="15876" max="15876" width="16.42578125" customWidth="1"/>
    <col min="15877" max="15877" width="17.42578125" customWidth="1"/>
    <col min="15878" max="15878" width="16.5703125" customWidth="1"/>
    <col min="15879" max="15879" width="22.7109375" customWidth="1"/>
    <col min="15880" max="15880" width="18.85546875" customWidth="1"/>
    <col min="15881" max="15881" width="20.7109375" customWidth="1"/>
    <col min="15882" max="15882" width="16.85546875" customWidth="1"/>
    <col min="15883" max="15883" width="22.85546875" customWidth="1"/>
    <col min="15884" max="15884" width="22" customWidth="1"/>
    <col min="15885" max="15885" width="31.140625" customWidth="1"/>
    <col min="15887" max="15887" width="13.7109375" bestFit="1" customWidth="1"/>
    <col min="16129" max="16129" width="3.7109375" customWidth="1"/>
    <col min="16130" max="16130" width="46.85546875" customWidth="1"/>
    <col min="16131" max="16131" width="24" customWidth="1"/>
    <col min="16132" max="16132" width="16.42578125" customWidth="1"/>
    <col min="16133" max="16133" width="17.42578125" customWidth="1"/>
    <col min="16134" max="16134" width="16.5703125" customWidth="1"/>
    <col min="16135" max="16135" width="22.7109375" customWidth="1"/>
    <col min="16136" max="16136" width="18.85546875" customWidth="1"/>
    <col min="16137" max="16137" width="20.7109375" customWidth="1"/>
    <col min="16138" max="16138" width="16.85546875" customWidth="1"/>
    <col min="16139" max="16139" width="22.85546875" customWidth="1"/>
    <col min="16140" max="16140" width="22" customWidth="1"/>
    <col min="16141" max="16141" width="31.140625" customWidth="1"/>
    <col min="16143" max="16143" width="13.7109375" bestFit="1" customWidth="1"/>
  </cols>
  <sheetData>
    <row r="1" spans="1:13" ht="3" hidden="1" customHeight="1" x14ac:dyDescent="0.25">
      <c r="C1" s="173" t="s">
        <v>97</v>
      </c>
      <c r="D1" s="173"/>
      <c r="E1" s="173"/>
      <c r="F1" s="173"/>
      <c r="G1" s="173"/>
      <c r="H1" s="173"/>
      <c r="I1" s="173"/>
      <c r="J1" s="173"/>
      <c r="K1" s="173"/>
    </row>
    <row r="2" spans="1:13" ht="18" hidden="1" x14ac:dyDescent="0.25">
      <c r="C2" s="173" t="s">
        <v>98</v>
      </c>
      <c r="D2" s="173"/>
      <c r="E2" s="173"/>
      <c r="F2" s="173"/>
      <c r="G2" s="173"/>
      <c r="H2" s="173"/>
      <c r="I2" s="173"/>
      <c r="J2" s="173"/>
      <c r="K2" s="173"/>
    </row>
    <row r="3" spans="1:13" ht="18" hidden="1" x14ac:dyDescent="0.25">
      <c r="A3" s="174">
        <v>38168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ht="3" hidden="1" customHeight="1" x14ac:dyDescent="0.25">
      <c r="A4" s="51"/>
      <c r="B4" s="51"/>
      <c r="C4" s="172" t="s">
        <v>100</v>
      </c>
      <c r="D4" s="172"/>
      <c r="E4" s="172"/>
      <c r="F4" s="172"/>
      <c r="G4" s="172"/>
      <c r="H4" s="172"/>
      <c r="I4" s="172"/>
      <c r="J4" s="172"/>
      <c r="K4" s="172"/>
      <c r="L4" s="52" t="s">
        <v>78</v>
      </c>
      <c r="M4" s="53"/>
    </row>
    <row r="5" spans="1:13" ht="16.5" hidden="1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5" t="s">
        <v>94</v>
      </c>
      <c r="M5" s="53"/>
    </row>
    <row r="6" spans="1:13" s="51" customFormat="1" ht="17.25" hidden="1" thickTop="1" thickBot="1" x14ac:dyDescent="0.3">
      <c r="A6" s="56"/>
      <c r="B6" s="55" t="s">
        <v>79</v>
      </c>
      <c r="C6" s="55" t="s">
        <v>67</v>
      </c>
      <c r="D6" s="55" t="s">
        <v>10</v>
      </c>
      <c r="E6" s="55" t="s">
        <v>11</v>
      </c>
      <c r="F6" s="55" t="s">
        <v>12</v>
      </c>
      <c r="G6" s="55" t="s">
        <v>13</v>
      </c>
      <c r="H6" s="55" t="s">
        <v>81</v>
      </c>
      <c r="I6" s="55" t="s">
        <v>15</v>
      </c>
      <c r="J6" s="55" t="s">
        <v>82</v>
      </c>
      <c r="K6" s="55" t="s">
        <v>101</v>
      </c>
      <c r="L6" s="55" t="s">
        <v>84</v>
      </c>
      <c r="M6" s="57" t="s">
        <v>4</v>
      </c>
    </row>
    <row r="7" spans="1:13" ht="15.75" hidden="1" x14ac:dyDescent="0.25">
      <c r="A7" s="58">
        <v>1</v>
      </c>
      <c r="B7" s="51" t="s">
        <v>18</v>
      </c>
      <c r="C7" s="59">
        <v>12519396765</v>
      </c>
      <c r="D7" s="59"/>
      <c r="E7" s="59"/>
      <c r="F7" s="59"/>
      <c r="G7" s="59">
        <v>407812487686</v>
      </c>
      <c r="H7" s="59">
        <v>24484722629</v>
      </c>
      <c r="I7" s="59">
        <v>498700111088</v>
      </c>
      <c r="J7" s="59"/>
      <c r="K7" s="59">
        <v>18468000</v>
      </c>
      <c r="L7" s="59">
        <v>344021762334</v>
      </c>
      <c r="M7" s="60">
        <f t="shared" ref="M7:M38" si="0">SUM(C7:L7)</f>
        <v>1287556948502</v>
      </c>
    </row>
    <row r="8" spans="1:13" ht="15.75" hidden="1" x14ac:dyDescent="0.25">
      <c r="A8" s="58">
        <v>2</v>
      </c>
      <c r="B8" s="51" t="s">
        <v>20</v>
      </c>
      <c r="C8" s="59">
        <v>220447697722</v>
      </c>
      <c r="D8" s="59">
        <v>1341000</v>
      </c>
      <c r="E8" s="59"/>
      <c r="F8" s="59"/>
      <c r="G8" s="59">
        <v>312205744815</v>
      </c>
      <c r="H8" s="59">
        <v>20203724191</v>
      </c>
      <c r="I8" s="59">
        <v>302250306691</v>
      </c>
      <c r="J8" s="59"/>
      <c r="K8" s="59"/>
      <c r="L8" s="59">
        <v>1839024857209</v>
      </c>
      <c r="M8" s="60">
        <f t="shared" si="0"/>
        <v>2694133671628</v>
      </c>
    </row>
    <row r="9" spans="1:13" ht="15.75" hidden="1" x14ac:dyDescent="0.25">
      <c r="A9" s="58">
        <v>3</v>
      </c>
      <c r="B9" s="51" t="s">
        <v>21</v>
      </c>
      <c r="C9" s="59">
        <v>5651895101</v>
      </c>
      <c r="D9" s="59">
        <v>3848000</v>
      </c>
      <c r="E9" s="59"/>
      <c r="F9" s="59"/>
      <c r="G9" s="59">
        <v>589910756718</v>
      </c>
      <c r="H9" s="59">
        <v>149778702746</v>
      </c>
      <c r="I9" s="59">
        <v>733170203953</v>
      </c>
      <c r="J9" s="59"/>
      <c r="K9" s="59"/>
      <c r="L9" s="59">
        <v>36067561418</v>
      </c>
      <c r="M9" s="60">
        <f t="shared" si="0"/>
        <v>1514582967936</v>
      </c>
    </row>
    <row r="10" spans="1:13" ht="15.75" hidden="1" x14ac:dyDescent="0.25">
      <c r="A10" s="58">
        <v>4</v>
      </c>
      <c r="B10" s="51" t="s">
        <v>22</v>
      </c>
      <c r="C10" s="61">
        <v>11878716877</v>
      </c>
      <c r="D10" s="61"/>
      <c r="E10" s="61"/>
      <c r="F10" s="61"/>
      <c r="G10" s="61">
        <v>683243084845</v>
      </c>
      <c r="H10" s="61">
        <v>71287378607</v>
      </c>
      <c r="I10" s="61">
        <v>731113734864</v>
      </c>
      <c r="J10" s="61"/>
      <c r="K10" s="61"/>
      <c r="L10" s="61">
        <v>738669351542</v>
      </c>
      <c r="M10" s="60">
        <f t="shared" si="0"/>
        <v>2236192266735</v>
      </c>
    </row>
    <row r="11" spans="1:13" ht="15.75" hidden="1" x14ac:dyDescent="0.25">
      <c r="A11" s="58">
        <v>5</v>
      </c>
      <c r="B11" s="51" t="s">
        <v>85</v>
      </c>
      <c r="C11" s="59">
        <v>1583652886</v>
      </c>
      <c r="D11" s="59"/>
      <c r="E11" s="59"/>
      <c r="F11" s="59"/>
      <c r="G11" s="59">
        <v>715324745388</v>
      </c>
      <c r="H11" s="59">
        <v>21128295438</v>
      </c>
      <c r="I11" s="59">
        <v>295499313665</v>
      </c>
      <c r="J11" s="59"/>
      <c r="K11" s="59"/>
      <c r="L11" s="59">
        <v>167983975600</v>
      </c>
      <c r="M11" s="60">
        <f t="shared" si="0"/>
        <v>1201519982977</v>
      </c>
    </row>
    <row r="12" spans="1:13" ht="15.75" hidden="1" x14ac:dyDescent="0.25">
      <c r="A12" s="58">
        <v>6</v>
      </c>
      <c r="B12" s="51" t="s">
        <v>24</v>
      </c>
      <c r="C12" s="59">
        <v>22211155497</v>
      </c>
      <c r="D12" s="59">
        <v>1500000</v>
      </c>
      <c r="E12" s="59"/>
      <c r="F12" s="59"/>
      <c r="G12" s="59">
        <v>134259728549</v>
      </c>
      <c r="H12" s="59">
        <v>24019483439</v>
      </c>
      <c r="I12" s="59">
        <v>175346860564</v>
      </c>
      <c r="J12" s="59"/>
      <c r="K12" s="59">
        <v>6274150</v>
      </c>
      <c r="L12" s="59">
        <v>1200185259501</v>
      </c>
      <c r="M12" s="60">
        <f t="shared" si="0"/>
        <v>1556030261700</v>
      </c>
    </row>
    <row r="13" spans="1:13" ht="15.75" hidden="1" x14ac:dyDescent="0.25">
      <c r="A13" s="58">
        <v>7</v>
      </c>
      <c r="B13" s="51" t="s">
        <v>25</v>
      </c>
      <c r="C13" s="59">
        <v>11308601115</v>
      </c>
      <c r="D13" s="59"/>
      <c r="E13" s="59"/>
      <c r="F13" s="59"/>
      <c r="G13" s="59">
        <v>308220242315</v>
      </c>
      <c r="H13" s="59">
        <v>25223605599</v>
      </c>
      <c r="I13" s="59">
        <v>328099390797</v>
      </c>
      <c r="J13" s="59"/>
      <c r="K13" s="59"/>
      <c r="L13" s="59"/>
      <c r="M13" s="60">
        <f t="shared" si="0"/>
        <v>672851839826</v>
      </c>
    </row>
    <row r="14" spans="1:13" ht="15.75" hidden="1" x14ac:dyDescent="0.25">
      <c r="A14" s="58">
        <v>8</v>
      </c>
      <c r="B14" s="51" t="s">
        <v>26</v>
      </c>
      <c r="C14" s="59">
        <v>70578523530</v>
      </c>
      <c r="D14" s="59"/>
      <c r="E14" s="59"/>
      <c r="F14" s="59"/>
      <c r="G14" s="59">
        <v>15730208330</v>
      </c>
      <c r="H14" s="59">
        <v>8220812790</v>
      </c>
      <c r="I14" s="59">
        <v>8827591171</v>
      </c>
      <c r="J14" s="59"/>
      <c r="K14" s="59">
        <v>4573697150</v>
      </c>
      <c r="L14" s="59">
        <v>58633387733</v>
      </c>
      <c r="M14" s="60">
        <f t="shared" si="0"/>
        <v>166564220704</v>
      </c>
    </row>
    <row r="15" spans="1:13" ht="15.75" hidden="1" x14ac:dyDescent="0.25">
      <c r="A15" s="58">
        <v>9</v>
      </c>
      <c r="B15" s="51" t="s">
        <v>27</v>
      </c>
      <c r="C15" s="59">
        <v>108803919950</v>
      </c>
      <c r="D15" s="59">
        <v>20243000</v>
      </c>
      <c r="E15" s="59"/>
      <c r="F15" s="59"/>
      <c r="G15" s="59">
        <v>17224672419</v>
      </c>
      <c r="H15" s="59">
        <v>16136278193</v>
      </c>
      <c r="I15" s="59">
        <v>81354401865</v>
      </c>
      <c r="J15" s="59"/>
      <c r="K15" s="59">
        <v>7122472233</v>
      </c>
      <c r="L15" s="59">
        <v>305754186502</v>
      </c>
      <c r="M15" s="60">
        <f t="shared" si="0"/>
        <v>536416174162</v>
      </c>
    </row>
    <row r="16" spans="1:13" ht="15.75" hidden="1" x14ac:dyDescent="0.25">
      <c r="A16" s="58">
        <v>10</v>
      </c>
      <c r="B16" s="51" t="s">
        <v>28</v>
      </c>
      <c r="C16" s="59">
        <v>26249190401</v>
      </c>
      <c r="D16" s="59"/>
      <c r="E16" s="59"/>
      <c r="F16" s="59"/>
      <c r="G16" s="59">
        <v>94991570233</v>
      </c>
      <c r="H16" s="59"/>
      <c r="I16" s="59">
        <v>4676030520</v>
      </c>
      <c r="J16" s="59"/>
      <c r="K16" s="59"/>
      <c r="L16" s="59">
        <v>175779455547</v>
      </c>
      <c r="M16" s="60">
        <f t="shared" si="0"/>
        <v>301696246701</v>
      </c>
    </row>
    <row r="17" spans="1:13" ht="15.75" hidden="1" x14ac:dyDescent="0.25">
      <c r="A17" s="58">
        <v>11</v>
      </c>
      <c r="B17" s="51" t="s">
        <v>29</v>
      </c>
      <c r="C17" s="59">
        <v>9870540625</v>
      </c>
      <c r="D17" s="59"/>
      <c r="E17" s="59"/>
      <c r="F17" s="59"/>
      <c r="G17" s="59">
        <v>3270220751</v>
      </c>
      <c r="H17" s="59">
        <v>2882818551</v>
      </c>
      <c r="I17" s="59">
        <v>6395239621</v>
      </c>
      <c r="J17" s="59"/>
      <c r="K17" s="59"/>
      <c r="L17" s="59">
        <v>95969963740</v>
      </c>
      <c r="M17" s="60">
        <f>SUM(C17:L17)</f>
        <v>118388783288</v>
      </c>
    </row>
    <row r="18" spans="1:13" ht="15.75" hidden="1" x14ac:dyDescent="0.25">
      <c r="A18" s="58">
        <v>12</v>
      </c>
      <c r="B18" s="51" t="s">
        <v>30</v>
      </c>
      <c r="C18" s="59">
        <v>40776689</v>
      </c>
      <c r="D18" s="59">
        <v>440000</v>
      </c>
      <c r="E18" s="59"/>
      <c r="F18" s="59"/>
      <c r="G18" s="59">
        <v>204410608328</v>
      </c>
      <c r="H18" s="59">
        <v>38289607856</v>
      </c>
      <c r="I18" s="59">
        <v>652339938704</v>
      </c>
      <c r="J18" s="59"/>
      <c r="K18" s="59"/>
      <c r="L18" s="59">
        <v>555128332349</v>
      </c>
      <c r="M18" s="60">
        <f t="shared" si="0"/>
        <v>1450209703926</v>
      </c>
    </row>
    <row r="19" spans="1:13" ht="15.75" hidden="1" x14ac:dyDescent="0.25">
      <c r="A19" s="58">
        <v>13</v>
      </c>
      <c r="B19" s="51" t="s">
        <v>31</v>
      </c>
      <c r="C19" s="59">
        <v>16779380223</v>
      </c>
      <c r="D19" s="59"/>
      <c r="E19" s="59"/>
      <c r="F19" s="59"/>
      <c r="G19" s="59">
        <v>5509745565</v>
      </c>
      <c r="H19" s="59">
        <v>1242212455</v>
      </c>
      <c r="I19" s="59"/>
      <c r="J19" s="59"/>
      <c r="K19" s="59"/>
      <c r="L19" s="59">
        <v>91869659205</v>
      </c>
      <c r="M19" s="60">
        <f t="shared" si="0"/>
        <v>115400997448</v>
      </c>
    </row>
    <row r="20" spans="1:13" ht="5.25" hidden="1" customHeight="1" x14ac:dyDescent="0.25">
      <c r="A20" s="58">
        <v>14</v>
      </c>
      <c r="B20" s="51" t="s">
        <v>32</v>
      </c>
      <c r="C20" s="59">
        <v>2611217019</v>
      </c>
      <c r="D20" s="59">
        <v>894000</v>
      </c>
      <c r="E20" s="59"/>
      <c r="F20" s="59"/>
      <c r="G20" s="59">
        <v>37497805453</v>
      </c>
      <c r="H20" s="59">
        <v>4854206682</v>
      </c>
      <c r="I20" s="59">
        <v>2169622524</v>
      </c>
      <c r="J20" s="59"/>
      <c r="K20" s="59"/>
      <c r="L20" s="59">
        <v>22584199568</v>
      </c>
      <c r="M20" s="60">
        <f t="shared" si="0"/>
        <v>69717945246</v>
      </c>
    </row>
    <row r="21" spans="1:13" ht="15.75" hidden="1" x14ac:dyDescent="0.25">
      <c r="A21" s="58">
        <v>15</v>
      </c>
      <c r="B21" s="51" t="s">
        <v>33</v>
      </c>
      <c r="C21" s="59">
        <v>82850666772</v>
      </c>
      <c r="D21" s="59">
        <v>740000</v>
      </c>
      <c r="E21" s="59"/>
      <c r="F21" s="59"/>
      <c r="G21" s="59">
        <v>35715018115</v>
      </c>
      <c r="H21" s="59">
        <v>14334584238</v>
      </c>
      <c r="I21" s="59">
        <v>19362834337</v>
      </c>
      <c r="J21" s="59">
        <v>1033600</v>
      </c>
      <c r="K21" s="59">
        <v>215055948</v>
      </c>
      <c r="L21" s="59">
        <v>14328146630</v>
      </c>
      <c r="M21" s="60">
        <f t="shared" si="0"/>
        <v>166808079640</v>
      </c>
    </row>
    <row r="22" spans="1:13" ht="15.75" hidden="1" x14ac:dyDescent="0.25">
      <c r="A22" s="58">
        <v>16</v>
      </c>
      <c r="B22" s="51" t="s">
        <v>34</v>
      </c>
      <c r="C22" s="59">
        <v>6675498493</v>
      </c>
      <c r="D22" s="59"/>
      <c r="E22" s="59"/>
      <c r="F22" s="59"/>
      <c r="G22" s="59">
        <v>8089647649</v>
      </c>
      <c r="H22" s="59">
        <v>259968029</v>
      </c>
      <c r="I22" s="59">
        <v>6924613077</v>
      </c>
      <c r="J22" s="59"/>
      <c r="K22" s="59"/>
      <c r="L22" s="59">
        <v>89554570805</v>
      </c>
      <c r="M22" s="60">
        <f t="shared" si="0"/>
        <v>111504298053</v>
      </c>
    </row>
    <row r="23" spans="1:13" ht="15.75" hidden="1" x14ac:dyDescent="0.25">
      <c r="A23" s="58">
        <v>17</v>
      </c>
      <c r="B23" s="51" t="s">
        <v>35</v>
      </c>
      <c r="C23" s="59">
        <v>19671456842</v>
      </c>
      <c r="D23" s="59"/>
      <c r="E23" s="59"/>
      <c r="F23" s="59"/>
      <c r="G23" s="59">
        <v>23560268605</v>
      </c>
      <c r="H23" s="59">
        <v>98989600</v>
      </c>
      <c r="I23" s="59">
        <v>1913688033</v>
      </c>
      <c r="J23" s="59"/>
      <c r="K23" s="59"/>
      <c r="L23" s="59">
        <v>7123726039</v>
      </c>
      <c r="M23" s="60">
        <f t="shared" si="0"/>
        <v>52368129119</v>
      </c>
    </row>
    <row r="24" spans="1:13" ht="15.75" hidden="1" x14ac:dyDescent="0.25">
      <c r="A24" s="58">
        <v>18</v>
      </c>
      <c r="B24" s="51" t="s">
        <v>36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>
        <f t="shared" si="0"/>
        <v>0</v>
      </c>
    </row>
    <row r="25" spans="1:13" ht="15.75" hidden="1" x14ac:dyDescent="0.25">
      <c r="A25" s="58">
        <v>19</v>
      </c>
      <c r="B25" s="51" t="s">
        <v>37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>
        <f t="shared" si="0"/>
        <v>0</v>
      </c>
    </row>
    <row r="26" spans="1:13" ht="15.75" hidden="1" x14ac:dyDescent="0.25">
      <c r="A26" s="58">
        <v>20</v>
      </c>
      <c r="B26" s="51" t="s">
        <v>38</v>
      </c>
      <c r="C26" s="59">
        <v>3379136183</v>
      </c>
      <c r="D26" s="59"/>
      <c r="E26" s="59"/>
      <c r="F26" s="59"/>
      <c r="G26" s="59">
        <v>19643145292</v>
      </c>
      <c r="H26" s="59">
        <v>19634743475</v>
      </c>
      <c r="I26" s="59">
        <v>48302306246</v>
      </c>
      <c r="J26" s="59"/>
      <c r="K26" s="59"/>
      <c r="L26" s="59">
        <v>451039179592</v>
      </c>
      <c r="M26" s="60">
        <f t="shared" si="0"/>
        <v>541998510788</v>
      </c>
    </row>
    <row r="27" spans="1:13" ht="15.75" hidden="1" x14ac:dyDescent="0.25">
      <c r="A27" s="58">
        <v>21</v>
      </c>
      <c r="B27" s="51" t="s">
        <v>39</v>
      </c>
      <c r="C27" s="59">
        <v>3852721165</v>
      </c>
      <c r="D27" s="59">
        <v>740000</v>
      </c>
      <c r="E27" s="59">
        <v>10416000</v>
      </c>
      <c r="F27" s="59"/>
      <c r="G27" s="59"/>
      <c r="H27" s="59"/>
      <c r="I27" s="59"/>
      <c r="J27" s="59"/>
      <c r="K27" s="59"/>
      <c r="L27" s="59">
        <v>3645389940</v>
      </c>
      <c r="M27" s="60">
        <f t="shared" si="0"/>
        <v>7509267105</v>
      </c>
    </row>
    <row r="28" spans="1:13" ht="15.75" hidden="1" x14ac:dyDescent="0.25">
      <c r="A28" s="58">
        <v>22</v>
      </c>
      <c r="B28" s="51" t="s">
        <v>40</v>
      </c>
      <c r="C28" s="61">
        <v>1757796583</v>
      </c>
      <c r="D28" s="61"/>
      <c r="E28" s="61">
        <v>359832</v>
      </c>
      <c r="F28" s="62"/>
      <c r="G28" s="61"/>
      <c r="H28" s="61"/>
      <c r="I28" s="61"/>
      <c r="J28" s="61"/>
      <c r="K28" s="61"/>
      <c r="L28" s="61">
        <v>3241198007</v>
      </c>
      <c r="M28" s="60">
        <f t="shared" si="0"/>
        <v>4999354422</v>
      </c>
    </row>
    <row r="29" spans="1:13" ht="15.75" hidden="1" x14ac:dyDescent="0.25">
      <c r="A29" s="58">
        <v>23</v>
      </c>
      <c r="B29" s="51" t="s">
        <v>41</v>
      </c>
      <c r="C29" s="59">
        <v>21069957577</v>
      </c>
      <c r="D29" s="59">
        <v>1639000</v>
      </c>
      <c r="E29" s="59">
        <v>10775832</v>
      </c>
      <c r="F29" s="59"/>
      <c r="G29" s="59"/>
      <c r="H29" s="59"/>
      <c r="I29" s="59"/>
      <c r="J29" s="59"/>
      <c r="K29" s="59"/>
      <c r="L29" s="59"/>
      <c r="M29" s="60">
        <f t="shared" si="0"/>
        <v>21082372409</v>
      </c>
    </row>
    <row r="30" spans="1:13" ht="15.75" hidden="1" x14ac:dyDescent="0.25">
      <c r="A30" s="58">
        <v>24</v>
      </c>
      <c r="B30" s="51" t="s">
        <v>42</v>
      </c>
      <c r="C30" s="59">
        <v>1013575301</v>
      </c>
      <c r="D30" s="59"/>
      <c r="E30" s="59"/>
      <c r="F30" s="59"/>
      <c r="G30" s="63"/>
      <c r="H30" s="59"/>
      <c r="I30" s="59"/>
      <c r="J30" s="59"/>
      <c r="K30" s="59"/>
      <c r="L30" s="59">
        <v>2492010795</v>
      </c>
      <c r="M30" s="60">
        <f t="shared" si="0"/>
        <v>3505586096</v>
      </c>
    </row>
    <row r="31" spans="1:13" ht="15.75" hidden="1" x14ac:dyDescent="0.25">
      <c r="A31" s="58">
        <v>25</v>
      </c>
      <c r="B31" s="51" t="s">
        <v>43</v>
      </c>
      <c r="C31" s="59">
        <v>912240184</v>
      </c>
      <c r="D31" s="59">
        <v>888000</v>
      </c>
      <c r="E31" s="59"/>
      <c r="F31" s="59"/>
      <c r="G31" s="59"/>
      <c r="H31" s="59"/>
      <c r="I31" s="59"/>
      <c r="J31" s="59"/>
      <c r="K31" s="59">
        <v>15128972</v>
      </c>
      <c r="L31" s="59"/>
      <c r="M31" s="60">
        <f t="shared" si="0"/>
        <v>928257156</v>
      </c>
    </row>
    <row r="32" spans="1:13" ht="15.75" hidden="1" x14ac:dyDescent="0.25">
      <c r="A32" s="58">
        <v>26</v>
      </c>
      <c r="B32" s="51" t="s">
        <v>44</v>
      </c>
      <c r="C32" s="59">
        <v>399149792</v>
      </c>
      <c r="D32" s="59">
        <v>446000</v>
      </c>
      <c r="E32" s="59"/>
      <c r="F32" s="59"/>
      <c r="G32" s="59"/>
      <c r="H32" s="59"/>
      <c r="I32" s="59"/>
      <c r="J32" s="59"/>
      <c r="K32" s="59"/>
      <c r="L32" s="59"/>
      <c r="M32" s="60">
        <f t="shared" si="0"/>
        <v>399595792</v>
      </c>
    </row>
    <row r="33" spans="1:13" ht="15.75" hidden="1" x14ac:dyDescent="0.25">
      <c r="A33" s="58">
        <v>27</v>
      </c>
      <c r="B33" s="51" t="s">
        <v>45</v>
      </c>
      <c r="C33" s="59">
        <v>3031308323</v>
      </c>
      <c r="D33" s="59">
        <v>7123000</v>
      </c>
      <c r="E33" s="59"/>
      <c r="F33" s="59"/>
      <c r="G33" s="59">
        <v>6504288493</v>
      </c>
      <c r="H33" s="59">
        <v>595142158</v>
      </c>
      <c r="I33" s="63"/>
      <c r="J33" s="59"/>
      <c r="K33" s="59"/>
      <c r="L33" s="59">
        <v>26428938400</v>
      </c>
      <c r="M33" s="60">
        <f t="shared" si="0"/>
        <v>36566800374</v>
      </c>
    </row>
    <row r="34" spans="1:13" ht="15.75" hidden="1" x14ac:dyDescent="0.25">
      <c r="A34" s="58">
        <v>28</v>
      </c>
      <c r="B34" s="51" t="s">
        <v>46</v>
      </c>
      <c r="C34" s="59">
        <v>880943420</v>
      </c>
      <c r="D34" s="59"/>
      <c r="E34" s="59"/>
      <c r="F34" s="59"/>
      <c r="G34" s="59"/>
      <c r="H34" s="59"/>
      <c r="I34" s="59"/>
      <c r="J34" s="59"/>
      <c r="K34" s="59"/>
      <c r="L34" s="59"/>
      <c r="M34" s="60">
        <f t="shared" si="0"/>
        <v>880943420</v>
      </c>
    </row>
    <row r="35" spans="1:13" ht="15.75" hidden="1" x14ac:dyDescent="0.25">
      <c r="A35" s="58">
        <v>29</v>
      </c>
      <c r="B35" s="51" t="s">
        <v>47</v>
      </c>
      <c r="C35" s="59">
        <v>2188093522</v>
      </c>
      <c r="D35" s="59"/>
      <c r="E35" s="59"/>
      <c r="F35" s="59"/>
      <c r="G35" s="59"/>
      <c r="H35" s="59"/>
      <c r="I35" s="59"/>
      <c r="J35" s="59"/>
      <c r="K35" s="59"/>
      <c r="L35" s="59">
        <v>18790000</v>
      </c>
      <c r="M35" s="60">
        <f t="shared" si="0"/>
        <v>2206883522</v>
      </c>
    </row>
    <row r="36" spans="1:13" ht="15.75" hidden="1" x14ac:dyDescent="0.25">
      <c r="A36" s="58">
        <v>30</v>
      </c>
      <c r="B36" s="51" t="s">
        <v>48</v>
      </c>
      <c r="C36" s="59">
        <v>1136016461</v>
      </c>
      <c r="D36" s="59"/>
      <c r="E36" s="59"/>
      <c r="F36" s="59"/>
      <c r="G36" s="59"/>
      <c r="H36" s="59"/>
      <c r="I36" s="59"/>
      <c r="J36" s="59"/>
      <c r="K36" s="59"/>
      <c r="L36" s="59"/>
      <c r="M36" s="60">
        <f t="shared" si="0"/>
        <v>1136016461</v>
      </c>
    </row>
    <row r="37" spans="1:13" ht="15.75" hidden="1" x14ac:dyDescent="0.25">
      <c r="A37" s="58">
        <v>31</v>
      </c>
      <c r="B37" s="51" t="s">
        <v>49</v>
      </c>
      <c r="C37" s="59">
        <v>581209705</v>
      </c>
      <c r="D37" s="59"/>
      <c r="E37" s="59"/>
      <c r="F37" s="59"/>
      <c r="G37" s="59">
        <v>1581459244</v>
      </c>
      <c r="H37" s="59">
        <v>203005884</v>
      </c>
      <c r="I37" s="59"/>
      <c r="J37" s="59"/>
      <c r="K37" s="59"/>
      <c r="L37" s="59">
        <v>4594323821</v>
      </c>
      <c r="M37" s="60">
        <f t="shared" si="0"/>
        <v>6959998654</v>
      </c>
    </row>
    <row r="38" spans="1:13" ht="15.75" hidden="1" x14ac:dyDescent="0.25">
      <c r="A38" s="58">
        <v>32</v>
      </c>
      <c r="B38" s="51" t="s">
        <v>50</v>
      </c>
      <c r="C38" s="59">
        <v>729833998</v>
      </c>
      <c r="D38" s="59"/>
      <c r="E38" s="59"/>
      <c r="F38" s="59"/>
      <c r="G38" s="59"/>
      <c r="H38" s="59"/>
      <c r="I38" s="59"/>
      <c r="J38" s="59"/>
      <c r="K38" s="59"/>
      <c r="L38" s="59"/>
      <c r="M38" s="60">
        <f t="shared" si="0"/>
        <v>729833998</v>
      </c>
    </row>
    <row r="39" spans="1:13" ht="15.75" hidden="1" x14ac:dyDescent="0.25">
      <c r="A39" s="58">
        <v>33</v>
      </c>
      <c r="B39" s="51" t="s">
        <v>51</v>
      </c>
      <c r="C39" s="59">
        <v>27073997298</v>
      </c>
      <c r="D39" s="59"/>
      <c r="E39" s="59"/>
      <c r="F39" s="59"/>
      <c r="G39" s="59">
        <v>81584099132</v>
      </c>
      <c r="H39" s="59">
        <v>19343890</v>
      </c>
      <c r="I39" s="59">
        <v>9103678651</v>
      </c>
      <c r="J39" s="59"/>
      <c r="K39" s="59">
        <v>179400000</v>
      </c>
      <c r="L39" s="59">
        <v>290300948127</v>
      </c>
      <c r="M39" s="60">
        <f t="shared" ref="M39:M47" si="1">SUM(C39:L39)</f>
        <v>408261467098</v>
      </c>
    </row>
    <row r="40" spans="1:13" ht="15.75" hidden="1" x14ac:dyDescent="0.25">
      <c r="A40" s="58">
        <v>34</v>
      </c>
      <c r="B40" s="51" t="s">
        <v>102</v>
      </c>
      <c r="C40" s="59">
        <v>107476738</v>
      </c>
      <c r="D40" s="59"/>
      <c r="E40" s="59"/>
      <c r="F40" s="59"/>
      <c r="G40" s="59">
        <v>428697594535</v>
      </c>
      <c r="H40" s="59">
        <v>683052964</v>
      </c>
      <c r="I40" s="59">
        <v>136978290439</v>
      </c>
      <c r="J40" s="59"/>
      <c r="K40" s="59"/>
      <c r="L40" s="59">
        <v>1958447799678</v>
      </c>
      <c r="M40" s="60">
        <f t="shared" si="1"/>
        <v>2524914214354</v>
      </c>
    </row>
    <row r="41" spans="1:13" ht="9.75" hidden="1" customHeight="1" x14ac:dyDescent="0.25">
      <c r="A41" s="58">
        <v>35</v>
      </c>
      <c r="B41" s="51" t="s">
        <v>53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>
        <f t="shared" si="1"/>
        <v>0</v>
      </c>
    </row>
    <row r="42" spans="1:13" ht="15.75" hidden="1" x14ac:dyDescent="0.25">
      <c r="A42" s="58">
        <v>36</v>
      </c>
      <c r="B42" s="51" t="s">
        <v>54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60">
        <f t="shared" si="1"/>
        <v>0</v>
      </c>
    </row>
    <row r="43" spans="1:13" ht="15.75" hidden="1" x14ac:dyDescent="0.25">
      <c r="A43" s="58">
        <v>37</v>
      </c>
      <c r="B43" s="51" t="s">
        <v>55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0">
        <f t="shared" si="1"/>
        <v>0</v>
      </c>
    </row>
    <row r="44" spans="1:13" ht="15.75" hidden="1" x14ac:dyDescent="0.25">
      <c r="A44" s="58">
        <v>38</v>
      </c>
      <c r="B44" s="51" t="s">
        <v>56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>
        <f t="shared" si="1"/>
        <v>0</v>
      </c>
    </row>
    <row r="45" spans="1:13" ht="15.75" hidden="1" x14ac:dyDescent="0.25">
      <c r="A45" s="58">
        <v>39</v>
      </c>
      <c r="B45" s="51" t="s">
        <v>71</v>
      </c>
      <c r="C45" s="59">
        <v>38838028655</v>
      </c>
      <c r="D45" s="59"/>
      <c r="E45" s="59"/>
      <c r="F45" s="59"/>
      <c r="G45" s="59">
        <v>3929252558</v>
      </c>
      <c r="H45" s="59"/>
      <c r="I45" s="59"/>
      <c r="J45" s="59"/>
      <c r="K45" s="59">
        <v>380162865</v>
      </c>
      <c r="L45" s="59">
        <v>299779948</v>
      </c>
      <c r="M45" s="60">
        <f>SUM(C45:L45)</f>
        <v>43447224026</v>
      </c>
    </row>
    <row r="46" spans="1:13" ht="15.75" hidden="1" x14ac:dyDescent="0.25">
      <c r="A46" s="58">
        <v>40</v>
      </c>
      <c r="B46" s="51" t="s">
        <v>58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60">
        <f t="shared" si="1"/>
        <v>0</v>
      </c>
    </row>
    <row r="47" spans="1:13" ht="16.5" hidden="1" thickBot="1" x14ac:dyDescent="0.3">
      <c r="A47" s="58">
        <v>41</v>
      </c>
      <c r="B47" s="54" t="s">
        <v>59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>
        <f t="shared" si="1"/>
        <v>0</v>
      </c>
    </row>
    <row r="48" spans="1:13" ht="17.25" hidden="1" thickTop="1" thickBot="1" x14ac:dyDescent="0.3">
      <c r="A48" s="66"/>
      <c r="B48" s="56" t="s">
        <v>103</v>
      </c>
      <c r="C48" s="67">
        <f>SUM(C7:C47)</f>
        <v>736683771412</v>
      </c>
      <c r="D48" s="67">
        <f t="shared" ref="D48:L48" si="2">SUM(D7:D47)</f>
        <v>39842000</v>
      </c>
      <c r="E48" s="67">
        <f t="shared" si="2"/>
        <v>21551664</v>
      </c>
      <c r="F48" s="67">
        <f t="shared" si="2"/>
        <v>0</v>
      </c>
      <c r="G48" s="67">
        <f t="shared" si="2"/>
        <v>4138916395018</v>
      </c>
      <c r="H48" s="67">
        <f t="shared" si="2"/>
        <v>443580679414</v>
      </c>
      <c r="I48" s="67">
        <f t="shared" si="2"/>
        <v>4042528156810</v>
      </c>
      <c r="J48" s="67">
        <f t="shared" si="2"/>
        <v>1033600</v>
      </c>
      <c r="K48" s="67">
        <f t="shared" si="2"/>
        <v>12510659318</v>
      </c>
      <c r="L48" s="67">
        <f t="shared" si="2"/>
        <v>8483186754030</v>
      </c>
      <c r="M48" s="67">
        <f>SUM(M7:M47)</f>
        <v>17857468843266</v>
      </c>
    </row>
    <row r="49" spans="1:13" ht="16.5" hidden="1" thickBot="1" x14ac:dyDescent="0.3">
      <c r="A49" s="68"/>
      <c r="B49" s="69" t="s">
        <v>104</v>
      </c>
      <c r="C49" s="70">
        <v>1359761.4167599999</v>
      </c>
      <c r="D49" s="70">
        <v>25.816199999999998</v>
      </c>
      <c r="E49" s="70">
        <v>82.591757999999999</v>
      </c>
      <c r="F49" s="70">
        <v>0</v>
      </c>
      <c r="G49" s="70">
        <v>3226490.7104420001</v>
      </c>
      <c r="H49" s="70">
        <v>713565.64995999984</v>
      </c>
      <c r="I49" s="70">
        <v>4797273.4635840002</v>
      </c>
      <c r="J49" s="70">
        <v>1.4216</v>
      </c>
      <c r="K49" s="70">
        <v>4033.2471259999998</v>
      </c>
      <c r="L49" s="70">
        <v>7667289.1254509985</v>
      </c>
      <c r="M49" s="65">
        <v>17768523.442881003</v>
      </c>
    </row>
    <row r="50" spans="1:13" hidden="1" x14ac:dyDescent="0.25"/>
    <row r="51" spans="1:13" hidden="1" x14ac:dyDescent="0.25"/>
    <row r="52" spans="1:13" s="71" customFormat="1" ht="20.25" hidden="1" x14ac:dyDescent="0.3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71" customFormat="1" ht="20.25" hidden="1" x14ac:dyDescent="0.3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71" customFormat="1" ht="20.25" hidden="1" x14ac:dyDescent="0.3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34" customFormat="1" ht="15.75" hidden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34" customFormat="1" ht="15.75" hidden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idden="1" x14ac:dyDescent="0.25"/>
    <row r="58" spans="1:13" hidden="1" x14ac:dyDescent="0.25"/>
    <row r="59" spans="1:13" hidden="1" x14ac:dyDescent="0.25"/>
    <row r="60" spans="1:13" hidden="1" x14ac:dyDescent="0.25"/>
    <row r="61" spans="1:13" hidden="1" x14ac:dyDescent="0.25"/>
    <row r="62" spans="1:13" hidden="1" x14ac:dyDescent="0.25"/>
    <row r="63" spans="1:13" hidden="1" x14ac:dyDescent="0.25"/>
    <row r="64" spans="1:13" hidden="1" x14ac:dyDescent="0.25"/>
    <row r="65" spans="1:13" hidden="1" x14ac:dyDescent="0.25"/>
    <row r="66" spans="1:13" hidden="1" x14ac:dyDescent="0.25"/>
    <row r="67" spans="1:13" hidden="1" x14ac:dyDescent="0.25"/>
    <row r="68" spans="1:13" hidden="1" x14ac:dyDescent="0.25"/>
    <row r="69" spans="1:13" hidden="1" x14ac:dyDescent="0.25"/>
    <row r="72" spans="1:13" ht="20.25" x14ac:dyDescent="0.3">
      <c r="A72" s="175" t="s">
        <v>75</v>
      </c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</row>
    <row r="73" spans="1:13" ht="20.25" x14ac:dyDescent="0.3">
      <c r="A73" s="175" t="s">
        <v>76</v>
      </c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</row>
    <row r="74" spans="1:13" ht="20.25" x14ac:dyDescent="0.3">
      <c r="A74" s="175" t="s">
        <v>110</v>
      </c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</row>
    <row r="75" spans="1:13" ht="15.75" x14ac:dyDescent="0.25">
      <c r="A75" s="72"/>
      <c r="B75" s="172" t="s">
        <v>2</v>
      </c>
      <c r="C75" s="172"/>
      <c r="D75" s="172"/>
      <c r="E75" s="172"/>
      <c r="F75" s="172"/>
      <c r="G75" s="172"/>
      <c r="H75" s="172"/>
      <c r="I75" s="172"/>
      <c r="J75" s="172"/>
      <c r="K75" s="172"/>
      <c r="L75" s="52" t="s">
        <v>78</v>
      </c>
      <c r="M75" s="73"/>
    </row>
    <row r="76" spans="1:13" ht="15.75" x14ac:dyDescent="0.25">
      <c r="A76" s="74"/>
      <c r="B76" s="75" t="s">
        <v>79</v>
      </c>
      <c r="C76" s="75" t="s">
        <v>80</v>
      </c>
      <c r="D76" s="75" t="s">
        <v>10</v>
      </c>
      <c r="E76" s="75" t="s">
        <v>11</v>
      </c>
      <c r="F76" s="75" t="s">
        <v>12</v>
      </c>
      <c r="G76" s="75" t="s">
        <v>13</v>
      </c>
      <c r="H76" s="75" t="s">
        <v>81</v>
      </c>
      <c r="I76" s="75" t="s">
        <v>15</v>
      </c>
      <c r="J76" s="75" t="s">
        <v>82</v>
      </c>
      <c r="K76" s="75" t="s">
        <v>83</v>
      </c>
      <c r="L76" s="75" t="s">
        <v>84</v>
      </c>
      <c r="M76" s="76" t="s">
        <v>4</v>
      </c>
    </row>
    <row r="77" spans="1:13" ht="15.75" x14ac:dyDescent="0.25">
      <c r="A77" s="58">
        <v>1</v>
      </c>
      <c r="B77" s="77" t="str">
        <f>B7</f>
        <v>BICE CORREDORES DE BOLSA S.A.</v>
      </c>
      <c r="C77" s="78">
        <f t="shared" ref="C77:L92" si="3">C7/1000000</f>
        <v>12519.396765</v>
      </c>
      <c r="D77" s="78">
        <f t="shared" si="3"/>
        <v>0</v>
      </c>
      <c r="E77" s="78">
        <f t="shared" si="3"/>
        <v>0</v>
      </c>
      <c r="F77" s="78">
        <f t="shared" si="3"/>
        <v>0</v>
      </c>
      <c r="G77" s="78">
        <f t="shared" si="3"/>
        <v>407812.48768600001</v>
      </c>
      <c r="H77" s="78">
        <f t="shared" si="3"/>
        <v>24484.722629</v>
      </c>
      <c r="I77" s="78">
        <f t="shared" si="3"/>
        <v>498700.11108800001</v>
      </c>
      <c r="J77" s="78">
        <f t="shared" si="3"/>
        <v>0</v>
      </c>
      <c r="K77" s="78">
        <f t="shared" si="3"/>
        <v>18.468</v>
      </c>
      <c r="L77" s="78">
        <f t="shared" si="3"/>
        <v>344021.76233400003</v>
      </c>
      <c r="M77" s="79">
        <f>SUM(C77:L77)</f>
        <v>1287556.948502</v>
      </c>
    </row>
    <row r="78" spans="1:13" ht="15.75" x14ac:dyDescent="0.25">
      <c r="A78" s="58">
        <v>2</v>
      </c>
      <c r="B78" s="77" t="str">
        <f>B8</f>
        <v>BANCHILE CORREDORES DE BOLSA S.A.</v>
      </c>
      <c r="C78" s="78">
        <f t="shared" si="3"/>
        <v>220447.69772200001</v>
      </c>
      <c r="D78" s="78">
        <f t="shared" si="3"/>
        <v>1.341</v>
      </c>
      <c r="E78" s="78">
        <f t="shared" si="3"/>
        <v>0</v>
      </c>
      <c r="F78" s="78">
        <f t="shared" si="3"/>
        <v>0</v>
      </c>
      <c r="G78" s="78">
        <f t="shared" si="3"/>
        <v>312205.74481499998</v>
      </c>
      <c r="H78" s="78">
        <f t="shared" si="3"/>
        <v>20203.724191000001</v>
      </c>
      <c r="I78" s="78">
        <f t="shared" si="3"/>
        <v>302250.30669100001</v>
      </c>
      <c r="J78" s="78">
        <f t="shared" si="3"/>
        <v>0</v>
      </c>
      <c r="K78" s="78">
        <f t="shared" si="3"/>
        <v>0</v>
      </c>
      <c r="L78" s="78">
        <f t="shared" si="3"/>
        <v>1839024.857209</v>
      </c>
      <c r="M78" s="79">
        <f>SUM(C78:L78)</f>
        <v>2694133.6716280002</v>
      </c>
    </row>
    <row r="79" spans="1:13" ht="15.75" x14ac:dyDescent="0.25">
      <c r="A79" s="58">
        <v>3</v>
      </c>
      <c r="B79" s="77" t="str">
        <f>B9</f>
        <v>SANTIAGO CORREDORES DE BOLSA LTDA.</v>
      </c>
      <c r="C79" s="78">
        <f t="shared" si="3"/>
        <v>5651.8951010000001</v>
      </c>
      <c r="D79" s="78">
        <f t="shared" si="3"/>
        <v>3.8479999999999999</v>
      </c>
      <c r="E79" s="78">
        <f t="shared" si="3"/>
        <v>0</v>
      </c>
      <c r="F79" s="78">
        <f t="shared" si="3"/>
        <v>0</v>
      </c>
      <c r="G79" s="78">
        <f t="shared" si="3"/>
        <v>589910.75671800005</v>
      </c>
      <c r="H79" s="78">
        <f t="shared" si="3"/>
        <v>149778.702746</v>
      </c>
      <c r="I79" s="78">
        <f t="shared" si="3"/>
        <v>733170.20395300002</v>
      </c>
      <c r="J79" s="78">
        <f t="shared" si="3"/>
        <v>0</v>
      </c>
      <c r="K79" s="78">
        <f t="shared" si="3"/>
        <v>0</v>
      </c>
      <c r="L79" s="78">
        <f t="shared" si="3"/>
        <v>36067.561417999998</v>
      </c>
      <c r="M79" s="79">
        <f>SUM(C79:L79)</f>
        <v>1514582.9679360001</v>
      </c>
    </row>
    <row r="80" spans="1:13" ht="15.75" x14ac:dyDescent="0.25">
      <c r="A80" s="58">
        <v>4</v>
      </c>
      <c r="B80" s="77" t="str">
        <f>B10</f>
        <v>BBVA CORREDORES DE BOLSA BHIF S.A.</v>
      </c>
      <c r="C80" s="78">
        <f t="shared" si="3"/>
        <v>11878.716877000001</v>
      </c>
      <c r="D80" s="78">
        <f t="shared" si="3"/>
        <v>0</v>
      </c>
      <c r="E80" s="78">
        <f t="shared" si="3"/>
        <v>0</v>
      </c>
      <c r="F80" s="78">
        <f t="shared" si="3"/>
        <v>0</v>
      </c>
      <c r="G80" s="78">
        <f t="shared" si="3"/>
        <v>683243.08484499995</v>
      </c>
      <c r="H80" s="78">
        <f t="shared" si="3"/>
        <v>71287.378607000006</v>
      </c>
      <c r="I80" s="78">
        <f t="shared" si="3"/>
        <v>731113.734864</v>
      </c>
      <c r="J80" s="78">
        <f t="shared" si="3"/>
        <v>0</v>
      </c>
      <c r="K80" s="78">
        <f t="shared" si="3"/>
        <v>0</v>
      </c>
      <c r="L80" s="78">
        <f t="shared" si="3"/>
        <v>738669.35154199996</v>
      </c>
      <c r="M80" s="79">
        <f>SUM(C80:L80)</f>
        <v>2236192.2667349996</v>
      </c>
    </row>
    <row r="81" spans="1:13" ht="15.75" x14ac:dyDescent="0.25">
      <c r="A81" s="58">
        <v>5</v>
      </c>
      <c r="B81" s="77" t="str">
        <f t="shared" ref="B81:B108" si="4">B11</f>
        <v>SCOTIA SUD AMERICANO CORREDORES DE BOLSA S.A.</v>
      </c>
      <c r="C81" s="78">
        <f t="shared" si="3"/>
        <v>1583.6528860000001</v>
      </c>
      <c r="D81" s="78">
        <f t="shared" si="3"/>
        <v>0</v>
      </c>
      <c r="E81" s="78">
        <f t="shared" si="3"/>
        <v>0</v>
      </c>
      <c r="F81" s="78">
        <f t="shared" si="3"/>
        <v>0</v>
      </c>
      <c r="G81" s="78">
        <f t="shared" si="3"/>
        <v>715324.74538800004</v>
      </c>
      <c r="H81" s="78">
        <f t="shared" si="3"/>
        <v>21128.295438000001</v>
      </c>
      <c r="I81" s="78">
        <f t="shared" si="3"/>
        <v>295499.31366500002</v>
      </c>
      <c r="J81" s="78">
        <f t="shared" si="3"/>
        <v>0</v>
      </c>
      <c r="K81" s="78">
        <f t="shared" si="3"/>
        <v>0</v>
      </c>
      <c r="L81" s="78">
        <f t="shared" si="3"/>
        <v>167983.97560000001</v>
      </c>
      <c r="M81" s="79">
        <f>SUM(C81:L81)</f>
        <v>1201519.9829770001</v>
      </c>
    </row>
    <row r="82" spans="1:13" ht="15.75" x14ac:dyDescent="0.25">
      <c r="A82" s="58">
        <v>6</v>
      </c>
      <c r="B82" s="77" t="str">
        <f t="shared" si="4"/>
        <v>VALORES SECURITY S.A. CORREDORES  DE BOLSA</v>
      </c>
      <c r="C82" s="78">
        <f t="shared" si="3"/>
        <v>22211.155497</v>
      </c>
      <c r="D82" s="78">
        <f t="shared" si="3"/>
        <v>1.5</v>
      </c>
      <c r="E82" s="78">
        <f t="shared" si="3"/>
        <v>0</v>
      </c>
      <c r="F82" s="78">
        <f t="shared" si="3"/>
        <v>0</v>
      </c>
      <c r="G82" s="78">
        <f t="shared" si="3"/>
        <v>134259.72854899999</v>
      </c>
      <c r="H82" s="78">
        <f t="shared" si="3"/>
        <v>24019.483439</v>
      </c>
      <c r="I82" s="78">
        <f t="shared" si="3"/>
        <v>175346.860564</v>
      </c>
      <c r="J82" s="78">
        <f t="shared" si="3"/>
        <v>0</v>
      </c>
      <c r="K82" s="78">
        <f t="shared" si="3"/>
        <v>6.2741499999999997</v>
      </c>
      <c r="L82" s="78">
        <f t="shared" si="3"/>
        <v>1200185.2595009999</v>
      </c>
      <c r="M82" s="79">
        <f t="shared" ref="M82:M116" si="5">SUM(C82:L82)</f>
        <v>1556030.2616999999</v>
      </c>
    </row>
    <row r="83" spans="1:13" ht="15.75" x14ac:dyDescent="0.25">
      <c r="A83" s="58">
        <v>7</v>
      </c>
      <c r="B83" s="77" t="str">
        <f t="shared" si="4"/>
        <v>BCI CORREDOR DE BOLSA S.A.</v>
      </c>
      <c r="C83" s="78">
        <f t="shared" si="3"/>
        <v>11308.601114999999</v>
      </c>
      <c r="D83" s="78">
        <f t="shared" si="3"/>
        <v>0</v>
      </c>
      <c r="E83" s="78">
        <f t="shared" si="3"/>
        <v>0</v>
      </c>
      <c r="F83" s="78">
        <f t="shared" si="3"/>
        <v>0</v>
      </c>
      <c r="G83" s="78">
        <f t="shared" si="3"/>
        <v>308220.24231499998</v>
      </c>
      <c r="H83" s="78">
        <f t="shared" si="3"/>
        <v>25223.605598999999</v>
      </c>
      <c r="I83" s="78">
        <f t="shared" si="3"/>
        <v>328099.39079699997</v>
      </c>
      <c r="J83" s="78">
        <f t="shared" si="3"/>
        <v>0</v>
      </c>
      <c r="K83" s="78">
        <f t="shared" si="3"/>
        <v>0</v>
      </c>
      <c r="L83" s="78">
        <f t="shared" si="3"/>
        <v>0</v>
      </c>
      <c r="M83" s="79">
        <f t="shared" si="5"/>
        <v>672851.83982599992</v>
      </c>
    </row>
    <row r="84" spans="1:13" ht="15.75" x14ac:dyDescent="0.25">
      <c r="A84" s="58">
        <v>8</v>
      </c>
      <c r="B84" s="77" t="str">
        <f t="shared" si="4"/>
        <v>SANTANDER INVESTMENT S.A. C. DE BOLSA</v>
      </c>
      <c r="C84" s="78">
        <f t="shared" si="3"/>
        <v>70578.523530000006</v>
      </c>
      <c r="D84" s="78">
        <f t="shared" si="3"/>
        <v>0</v>
      </c>
      <c r="E84" s="78">
        <f t="shared" si="3"/>
        <v>0</v>
      </c>
      <c r="F84" s="78">
        <f t="shared" si="3"/>
        <v>0</v>
      </c>
      <c r="G84" s="78">
        <f t="shared" si="3"/>
        <v>15730.208329999999</v>
      </c>
      <c r="H84" s="78">
        <f t="shared" si="3"/>
        <v>8220.8127899999999</v>
      </c>
      <c r="I84" s="78">
        <f t="shared" si="3"/>
        <v>8827.591171</v>
      </c>
      <c r="J84" s="78">
        <f t="shared" si="3"/>
        <v>0</v>
      </c>
      <c r="K84" s="78">
        <f t="shared" si="3"/>
        <v>4573.69715</v>
      </c>
      <c r="L84" s="78">
        <f t="shared" si="3"/>
        <v>58633.387733000003</v>
      </c>
      <c r="M84" s="79">
        <f t="shared" si="5"/>
        <v>166564.22070400001</v>
      </c>
    </row>
    <row r="85" spans="1:13" ht="15.75" x14ac:dyDescent="0.25">
      <c r="A85" s="58">
        <v>9</v>
      </c>
      <c r="B85" s="77" t="str">
        <f t="shared" si="4"/>
        <v>LARRAIN VIAL S.A. CORREDORES DE BOLSA</v>
      </c>
      <c r="C85" s="78">
        <f t="shared" si="3"/>
        <v>108803.91995</v>
      </c>
      <c r="D85" s="78">
        <f t="shared" si="3"/>
        <v>20.242999999999999</v>
      </c>
      <c r="E85" s="78">
        <f t="shared" si="3"/>
        <v>0</v>
      </c>
      <c r="F85" s="78">
        <f t="shared" si="3"/>
        <v>0</v>
      </c>
      <c r="G85" s="78">
        <f t="shared" si="3"/>
        <v>17224.672418999999</v>
      </c>
      <c r="H85" s="78">
        <f t="shared" si="3"/>
        <v>16136.278193</v>
      </c>
      <c r="I85" s="78">
        <f t="shared" si="3"/>
        <v>81354.401865000007</v>
      </c>
      <c r="J85" s="78">
        <f t="shared" si="3"/>
        <v>0</v>
      </c>
      <c r="K85" s="78">
        <f t="shared" si="3"/>
        <v>7122.4722330000004</v>
      </c>
      <c r="L85" s="78">
        <f t="shared" si="3"/>
        <v>305754.18650200003</v>
      </c>
      <c r="M85" s="79">
        <f t="shared" si="5"/>
        <v>536416.17416200007</v>
      </c>
    </row>
    <row r="86" spans="1:13" ht="15.75" x14ac:dyDescent="0.25">
      <c r="A86" s="58">
        <v>10</v>
      </c>
      <c r="B86" s="77" t="str">
        <f t="shared" si="4"/>
        <v>DEUTSCHE SECURITIES C.  DE BOLSA LTDA.</v>
      </c>
      <c r="C86" s="78">
        <f t="shared" si="3"/>
        <v>26249.190401</v>
      </c>
      <c r="D86" s="78">
        <f t="shared" si="3"/>
        <v>0</v>
      </c>
      <c r="E86" s="78">
        <f t="shared" si="3"/>
        <v>0</v>
      </c>
      <c r="F86" s="78">
        <f t="shared" si="3"/>
        <v>0</v>
      </c>
      <c r="G86" s="78">
        <f t="shared" si="3"/>
        <v>94991.570233000006</v>
      </c>
      <c r="H86" s="78">
        <f t="shared" si="3"/>
        <v>0</v>
      </c>
      <c r="I86" s="78">
        <f t="shared" si="3"/>
        <v>4676.0305200000003</v>
      </c>
      <c r="J86" s="78">
        <f t="shared" si="3"/>
        <v>0</v>
      </c>
      <c r="K86" s="78">
        <f t="shared" si="3"/>
        <v>0</v>
      </c>
      <c r="L86" s="78">
        <f t="shared" si="3"/>
        <v>175779.45554699999</v>
      </c>
      <c r="M86" s="79">
        <f t="shared" si="5"/>
        <v>301696.24670100003</v>
      </c>
    </row>
    <row r="87" spans="1:13" ht="15.75" x14ac:dyDescent="0.25">
      <c r="A87" s="58">
        <v>11</v>
      </c>
      <c r="B87" s="77" t="str">
        <f t="shared" si="4"/>
        <v>TANNER  CORREDORES DE BOLSA S.A.</v>
      </c>
      <c r="C87" s="78">
        <f t="shared" si="3"/>
        <v>9870.5406249999996</v>
      </c>
      <c r="D87" s="78">
        <f t="shared" si="3"/>
        <v>0</v>
      </c>
      <c r="E87" s="78">
        <f t="shared" si="3"/>
        <v>0</v>
      </c>
      <c r="F87" s="78">
        <f t="shared" si="3"/>
        <v>0</v>
      </c>
      <c r="G87" s="78">
        <f t="shared" si="3"/>
        <v>3270.2207509999998</v>
      </c>
      <c r="H87" s="78">
        <f t="shared" si="3"/>
        <v>2882.8185509999998</v>
      </c>
      <c r="I87" s="78">
        <f t="shared" si="3"/>
        <v>6395.2396209999997</v>
      </c>
      <c r="J87" s="78">
        <f t="shared" si="3"/>
        <v>0</v>
      </c>
      <c r="K87" s="78">
        <f t="shared" si="3"/>
        <v>0</v>
      </c>
      <c r="L87" s="78">
        <f t="shared" si="3"/>
        <v>95969.963740000007</v>
      </c>
      <c r="M87" s="79">
        <f t="shared" si="5"/>
        <v>118388.78328800001</v>
      </c>
    </row>
    <row r="88" spans="1:13" ht="15.75" x14ac:dyDescent="0.25">
      <c r="A88" s="58">
        <v>12</v>
      </c>
      <c r="B88" s="77" t="str">
        <f t="shared" si="4"/>
        <v>BANCOESTADO S.A. CORREDORES DE BOLSA</v>
      </c>
      <c r="C88" s="78">
        <f t="shared" si="3"/>
        <v>40.776688999999998</v>
      </c>
      <c r="D88" s="78">
        <f t="shared" si="3"/>
        <v>0.44</v>
      </c>
      <c r="E88" s="78">
        <f t="shared" si="3"/>
        <v>0</v>
      </c>
      <c r="F88" s="78">
        <f t="shared" si="3"/>
        <v>0</v>
      </c>
      <c r="G88" s="78">
        <f t="shared" si="3"/>
        <v>204410.608328</v>
      </c>
      <c r="H88" s="78">
        <f t="shared" si="3"/>
        <v>38289.607856000002</v>
      </c>
      <c r="I88" s="78">
        <f t="shared" si="3"/>
        <v>652339.93870399997</v>
      </c>
      <c r="J88" s="78">
        <f t="shared" si="3"/>
        <v>0</v>
      </c>
      <c r="K88" s="78">
        <f t="shared" si="3"/>
        <v>0</v>
      </c>
      <c r="L88" s="78">
        <f t="shared" si="3"/>
        <v>555128.33234900003</v>
      </c>
      <c r="M88" s="79">
        <f t="shared" si="5"/>
        <v>1450209.703926</v>
      </c>
    </row>
    <row r="89" spans="1:13" ht="15.75" x14ac:dyDescent="0.25">
      <c r="A89" s="58">
        <v>13</v>
      </c>
      <c r="B89" s="77" t="str">
        <f t="shared" si="4"/>
        <v>I.M. TRUST S.A. CORREDORES DE BOLSA</v>
      </c>
      <c r="C89" s="78">
        <f t="shared" si="3"/>
        <v>16779.380223</v>
      </c>
      <c r="D89" s="78">
        <f t="shared" si="3"/>
        <v>0</v>
      </c>
      <c r="E89" s="78">
        <f t="shared" si="3"/>
        <v>0</v>
      </c>
      <c r="F89" s="78">
        <f t="shared" si="3"/>
        <v>0</v>
      </c>
      <c r="G89" s="78">
        <f t="shared" si="3"/>
        <v>5509.7455650000002</v>
      </c>
      <c r="H89" s="78">
        <f t="shared" si="3"/>
        <v>1242.2124550000001</v>
      </c>
      <c r="I89" s="78">
        <f t="shared" si="3"/>
        <v>0</v>
      </c>
      <c r="J89" s="78">
        <f t="shared" si="3"/>
        <v>0</v>
      </c>
      <c r="K89" s="78">
        <f t="shared" si="3"/>
        <v>0</v>
      </c>
      <c r="L89" s="78">
        <f t="shared" si="3"/>
        <v>91869.659205000004</v>
      </c>
      <c r="M89" s="79">
        <f t="shared" si="5"/>
        <v>115400.99744800001</v>
      </c>
    </row>
    <row r="90" spans="1:13" ht="15.75" x14ac:dyDescent="0.25">
      <c r="A90" s="58">
        <v>14</v>
      </c>
      <c r="B90" s="77" t="str">
        <f t="shared" si="4"/>
        <v>MOLINA, SWETT Y VALDES S.A. C. DE BOLSA</v>
      </c>
      <c r="C90" s="78">
        <f t="shared" si="3"/>
        <v>2611.2170190000002</v>
      </c>
      <c r="D90" s="78">
        <f t="shared" si="3"/>
        <v>0.89400000000000002</v>
      </c>
      <c r="E90" s="78">
        <f t="shared" si="3"/>
        <v>0</v>
      </c>
      <c r="F90" s="78">
        <f t="shared" si="3"/>
        <v>0</v>
      </c>
      <c r="G90" s="78">
        <f t="shared" si="3"/>
        <v>37497.805453000001</v>
      </c>
      <c r="H90" s="78">
        <f t="shared" si="3"/>
        <v>4854.206682</v>
      </c>
      <c r="I90" s="78">
        <f t="shared" si="3"/>
        <v>2169.6225239999999</v>
      </c>
      <c r="J90" s="78">
        <f t="shared" si="3"/>
        <v>0</v>
      </c>
      <c r="K90" s="78">
        <f t="shared" si="3"/>
        <v>0</v>
      </c>
      <c r="L90" s="78">
        <f t="shared" si="3"/>
        <v>22584.199568</v>
      </c>
      <c r="M90" s="79">
        <f>SUM(C90:L90)</f>
        <v>69717.945246000003</v>
      </c>
    </row>
    <row r="91" spans="1:13" ht="15.75" x14ac:dyDescent="0.25">
      <c r="A91" s="58">
        <v>15</v>
      </c>
      <c r="B91" s="77" t="str">
        <f t="shared" si="4"/>
        <v>CELFIN, GARDEWEG S.A. C. DE BOLSA</v>
      </c>
      <c r="C91" s="78">
        <f t="shared" si="3"/>
        <v>82850.666771999997</v>
      </c>
      <c r="D91" s="78">
        <f t="shared" si="3"/>
        <v>0.74</v>
      </c>
      <c r="E91" s="78">
        <f t="shared" si="3"/>
        <v>0</v>
      </c>
      <c r="F91" s="78">
        <f t="shared" si="3"/>
        <v>0</v>
      </c>
      <c r="G91" s="78">
        <f t="shared" si="3"/>
        <v>35715.018114999999</v>
      </c>
      <c r="H91" s="78">
        <f t="shared" si="3"/>
        <v>14334.584237999999</v>
      </c>
      <c r="I91" s="78">
        <f t="shared" si="3"/>
        <v>19362.834337</v>
      </c>
      <c r="J91" s="78">
        <f t="shared" si="3"/>
        <v>1.0336000000000001</v>
      </c>
      <c r="K91" s="78">
        <f t="shared" si="3"/>
        <v>215.055948</v>
      </c>
      <c r="L91" s="78">
        <f t="shared" si="3"/>
        <v>14328.146629999999</v>
      </c>
      <c r="M91" s="79">
        <f t="shared" si="5"/>
        <v>166808.07964000001</v>
      </c>
    </row>
    <row r="92" spans="1:13" ht="15.75" x14ac:dyDescent="0.25">
      <c r="A92" s="58">
        <v>16</v>
      </c>
      <c r="B92" s="77" t="str">
        <f t="shared" si="4"/>
        <v>NEGOCIOS Y VALORES S.A. C. DE BOLSA</v>
      </c>
      <c r="C92" s="78">
        <f t="shared" si="3"/>
        <v>6675.4984930000001</v>
      </c>
      <c r="D92" s="78">
        <f t="shared" si="3"/>
        <v>0</v>
      </c>
      <c r="E92" s="78">
        <f t="shared" si="3"/>
        <v>0</v>
      </c>
      <c r="F92" s="78">
        <f t="shared" si="3"/>
        <v>0</v>
      </c>
      <c r="G92" s="78">
        <f t="shared" si="3"/>
        <v>8089.6476489999995</v>
      </c>
      <c r="H92" s="78">
        <f t="shared" si="3"/>
        <v>259.968029</v>
      </c>
      <c r="I92" s="78">
        <f t="shared" si="3"/>
        <v>6924.613077</v>
      </c>
      <c r="J92" s="78">
        <f t="shared" si="3"/>
        <v>0</v>
      </c>
      <c r="K92" s="78">
        <f t="shared" si="3"/>
        <v>0</v>
      </c>
      <c r="L92" s="78">
        <f t="shared" si="3"/>
        <v>89554.570804999996</v>
      </c>
      <c r="M92" s="79">
        <f t="shared" si="5"/>
        <v>111504.29805299999</v>
      </c>
    </row>
    <row r="93" spans="1:13" ht="15.75" x14ac:dyDescent="0.25">
      <c r="A93" s="58">
        <v>17</v>
      </c>
      <c r="B93" s="77" t="str">
        <f t="shared" si="4"/>
        <v>ALFA CORREDORES DE BOLSA S.A.</v>
      </c>
      <c r="C93" s="78">
        <f t="shared" ref="C93:L108" si="6">C23/1000000</f>
        <v>19671.456842</v>
      </c>
      <c r="D93" s="78">
        <f t="shared" si="6"/>
        <v>0</v>
      </c>
      <c r="E93" s="78">
        <f t="shared" si="6"/>
        <v>0</v>
      </c>
      <c r="F93" s="78">
        <f t="shared" si="6"/>
        <v>0</v>
      </c>
      <c r="G93" s="78">
        <f t="shared" si="6"/>
        <v>23560.268605000001</v>
      </c>
      <c r="H93" s="78">
        <f t="shared" si="6"/>
        <v>98.989599999999996</v>
      </c>
      <c r="I93" s="78">
        <f t="shared" si="6"/>
        <v>1913.6880329999999</v>
      </c>
      <c r="J93" s="78">
        <f t="shared" si="6"/>
        <v>0</v>
      </c>
      <c r="K93" s="78">
        <f t="shared" si="6"/>
        <v>0</v>
      </c>
      <c r="L93" s="78">
        <f t="shared" si="6"/>
        <v>7123.7260390000001</v>
      </c>
      <c r="M93" s="79">
        <f t="shared" si="5"/>
        <v>52368.129119000005</v>
      </c>
    </row>
    <row r="94" spans="1:13" ht="15.75" x14ac:dyDescent="0.25">
      <c r="A94" s="58">
        <v>18</v>
      </c>
      <c r="B94" s="77" t="str">
        <f t="shared" si="4"/>
        <v>DUPOL S.A. CORREDORES DE BOLSA</v>
      </c>
      <c r="C94" s="78">
        <f t="shared" si="6"/>
        <v>0</v>
      </c>
      <c r="D94" s="78">
        <f t="shared" si="6"/>
        <v>0</v>
      </c>
      <c r="E94" s="78">
        <f t="shared" si="6"/>
        <v>0</v>
      </c>
      <c r="F94" s="78">
        <f t="shared" si="6"/>
        <v>0</v>
      </c>
      <c r="G94" s="78">
        <f t="shared" si="6"/>
        <v>0</v>
      </c>
      <c r="H94" s="78">
        <f t="shared" si="6"/>
        <v>0</v>
      </c>
      <c r="I94" s="78">
        <f t="shared" si="6"/>
        <v>0</v>
      </c>
      <c r="J94" s="78">
        <f t="shared" si="6"/>
        <v>0</v>
      </c>
      <c r="K94" s="78">
        <f t="shared" si="6"/>
        <v>0</v>
      </c>
      <c r="L94" s="78">
        <f t="shared" si="6"/>
        <v>0</v>
      </c>
      <c r="M94" s="79">
        <f t="shared" si="5"/>
        <v>0</v>
      </c>
    </row>
    <row r="95" spans="1:13" ht="15.75" x14ac:dyDescent="0.25">
      <c r="A95" s="58">
        <v>19</v>
      </c>
      <c r="B95" s="77" t="str">
        <f t="shared" si="4"/>
        <v>DE LA CERDA Y HATTON C. DE BOLSA S.A.</v>
      </c>
      <c r="C95" s="78">
        <f t="shared" si="6"/>
        <v>0</v>
      </c>
      <c r="D95" s="78">
        <f t="shared" si="6"/>
        <v>0</v>
      </c>
      <c r="E95" s="78">
        <f t="shared" si="6"/>
        <v>0</v>
      </c>
      <c r="F95" s="78">
        <f t="shared" si="6"/>
        <v>0</v>
      </c>
      <c r="G95" s="78">
        <f t="shared" si="6"/>
        <v>0</v>
      </c>
      <c r="H95" s="78">
        <f t="shared" si="6"/>
        <v>0</v>
      </c>
      <c r="I95" s="78">
        <f t="shared" si="6"/>
        <v>0</v>
      </c>
      <c r="J95" s="78">
        <f t="shared" si="6"/>
        <v>0</v>
      </c>
      <c r="K95" s="78">
        <f t="shared" si="6"/>
        <v>0</v>
      </c>
      <c r="L95" s="78">
        <f t="shared" si="6"/>
        <v>0</v>
      </c>
      <c r="M95" s="79">
        <f t="shared" si="5"/>
        <v>0</v>
      </c>
    </row>
    <row r="96" spans="1:13" ht="15.75" x14ac:dyDescent="0.25">
      <c r="A96" s="58">
        <v>20</v>
      </c>
      <c r="B96" s="77" t="str">
        <f t="shared" si="4"/>
        <v>CORP CORREDORES DE BOLSA S.A.</v>
      </c>
      <c r="C96" s="78">
        <f t="shared" si="6"/>
        <v>3379.1361830000001</v>
      </c>
      <c r="D96" s="78">
        <f t="shared" si="6"/>
        <v>0</v>
      </c>
      <c r="E96" s="78">
        <f t="shared" si="6"/>
        <v>0</v>
      </c>
      <c r="F96" s="78">
        <f t="shared" si="6"/>
        <v>0</v>
      </c>
      <c r="G96" s="78">
        <f t="shared" si="6"/>
        <v>19643.145292000001</v>
      </c>
      <c r="H96" s="78">
        <f t="shared" si="6"/>
        <v>19634.743474999999</v>
      </c>
      <c r="I96" s="78">
        <f t="shared" si="6"/>
        <v>48302.306246</v>
      </c>
      <c r="J96" s="78">
        <f t="shared" si="6"/>
        <v>0</v>
      </c>
      <c r="K96" s="78">
        <f t="shared" si="6"/>
        <v>0</v>
      </c>
      <c r="L96" s="78">
        <f t="shared" si="6"/>
        <v>451039.17959199997</v>
      </c>
      <c r="M96" s="79">
        <f t="shared" si="5"/>
        <v>541998.51078799996</v>
      </c>
    </row>
    <row r="97" spans="1:17" ht="15.75" x14ac:dyDescent="0.25">
      <c r="A97" s="58">
        <v>21</v>
      </c>
      <c r="B97" s="77" t="str">
        <f t="shared" si="4"/>
        <v>UGARTE Y CIA. CORREDORES DE BOLSA S.A.</v>
      </c>
      <c r="C97" s="78">
        <f t="shared" si="6"/>
        <v>3852.7211649999999</v>
      </c>
      <c r="D97" s="78">
        <f t="shared" si="6"/>
        <v>0.74</v>
      </c>
      <c r="E97" s="78">
        <f t="shared" si="6"/>
        <v>10.416</v>
      </c>
      <c r="F97" s="78">
        <f t="shared" si="6"/>
        <v>0</v>
      </c>
      <c r="G97" s="78">
        <f t="shared" si="6"/>
        <v>0</v>
      </c>
      <c r="H97" s="78">
        <f t="shared" si="6"/>
        <v>0</v>
      </c>
      <c r="I97" s="78">
        <f t="shared" si="6"/>
        <v>0</v>
      </c>
      <c r="J97" s="78">
        <f t="shared" si="6"/>
        <v>0</v>
      </c>
      <c r="K97" s="78">
        <f t="shared" si="6"/>
        <v>0</v>
      </c>
      <c r="L97" s="78">
        <f t="shared" si="6"/>
        <v>3645.38994</v>
      </c>
      <c r="M97" s="79">
        <f t="shared" si="5"/>
        <v>7509.2671049999999</v>
      </c>
    </row>
    <row r="98" spans="1:17" ht="15.75" x14ac:dyDescent="0.25">
      <c r="A98" s="58">
        <v>22</v>
      </c>
      <c r="B98" s="77" t="str">
        <f t="shared" si="4"/>
        <v xml:space="preserve">FINANZAS Y NEGOCIOS S.A. C. DE BOLSA </v>
      </c>
      <c r="C98" s="78">
        <f t="shared" si="6"/>
        <v>1757.7965830000001</v>
      </c>
      <c r="D98" s="78">
        <f t="shared" si="6"/>
        <v>0</v>
      </c>
      <c r="E98" s="78">
        <f t="shared" si="6"/>
        <v>0.35983199999999999</v>
      </c>
      <c r="F98" s="78">
        <f t="shared" si="6"/>
        <v>0</v>
      </c>
      <c r="G98" s="78">
        <f t="shared" si="6"/>
        <v>0</v>
      </c>
      <c r="H98" s="78">
        <f t="shared" si="6"/>
        <v>0</v>
      </c>
      <c r="I98" s="78">
        <f t="shared" si="6"/>
        <v>0</v>
      </c>
      <c r="J98" s="78">
        <f t="shared" si="6"/>
        <v>0</v>
      </c>
      <c r="K98" s="78">
        <f t="shared" si="6"/>
        <v>0</v>
      </c>
      <c r="L98" s="78">
        <f t="shared" si="6"/>
        <v>3241.198007</v>
      </c>
      <c r="M98" s="79">
        <f t="shared" si="5"/>
        <v>4999.3544220000003</v>
      </c>
      <c r="N98" s="34"/>
      <c r="O98" s="35"/>
      <c r="P98" s="34"/>
      <c r="Q98" s="34"/>
    </row>
    <row r="99" spans="1:17" ht="15.75" x14ac:dyDescent="0.25">
      <c r="A99" s="58">
        <v>23</v>
      </c>
      <c r="B99" s="77" t="str">
        <f t="shared" si="4"/>
        <v>URETA Y BIANCHI CORREDORES DE  BOLSA S.A.</v>
      </c>
      <c r="C99" s="78">
        <f t="shared" si="6"/>
        <v>21069.957577000001</v>
      </c>
      <c r="D99" s="78">
        <f t="shared" si="6"/>
        <v>1.639</v>
      </c>
      <c r="E99" s="78">
        <f t="shared" si="6"/>
        <v>10.775831999999999</v>
      </c>
      <c r="F99" s="78">
        <f t="shared" si="6"/>
        <v>0</v>
      </c>
      <c r="G99" s="78">
        <f t="shared" si="6"/>
        <v>0</v>
      </c>
      <c r="H99" s="78">
        <f t="shared" si="6"/>
        <v>0</v>
      </c>
      <c r="I99" s="78">
        <f t="shared" si="6"/>
        <v>0</v>
      </c>
      <c r="J99" s="78">
        <f t="shared" si="6"/>
        <v>0</v>
      </c>
      <c r="K99" s="78">
        <f t="shared" si="6"/>
        <v>0</v>
      </c>
      <c r="L99" s="78">
        <f t="shared" si="6"/>
        <v>0</v>
      </c>
      <c r="M99" s="79">
        <f t="shared" si="5"/>
        <v>21082.372409</v>
      </c>
      <c r="N99" s="34"/>
      <c r="O99" s="34"/>
      <c r="P99" s="34"/>
      <c r="Q99" s="34"/>
    </row>
    <row r="100" spans="1:17" ht="15.75" x14ac:dyDescent="0.25">
      <c r="A100" s="58">
        <v>24</v>
      </c>
      <c r="B100" s="77" t="str">
        <f t="shared" si="4"/>
        <v>MUNITA Y CRUZAT S.A. CORREDORES DE BOLSA</v>
      </c>
      <c r="C100" s="78">
        <f t="shared" si="6"/>
        <v>1013.575301</v>
      </c>
      <c r="D100" s="78">
        <f t="shared" si="6"/>
        <v>0</v>
      </c>
      <c r="E100" s="78">
        <f t="shared" si="6"/>
        <v>0</v>
      </c>
      <c r="F100" s="78">
        <f t="shared" si="6"/>
        <v>0</v>
      </c>
      <c r="G100" s="78">
        <f t="shared" si="6"/>
        <v>0</v>
      </c>
      <c r="H100" s="78">
        <f t="shared" si="6"/>
        <v>0</v>
      </c>
      <c r="I100" s="78">
        <f t="shared" si="6"/>
        <v>0</v>
      </c>
      <c r="J100" s="78">
        <f t="shared" si="6"/>
        <v>0</v>
      </c>
      <c r="K100" s="78">
        <f t="shared" si="6"/>
        <v>0</v>
      </c>
      <c r="L100" s="78">
        <f t="shared" si="6"/>
        <v>2492.0107950000001</v>
      </c>
      <c r="M100" s="79">
        <f>SUM(C100:L100)</f>
        <v>3505.586096</v>
      </c>
    </row>
    <row r="101" spans="1:17" ht="15.75" x14ac:dyDescent="0.25">
      <c r="A101" s="58">
        <v>25</v>
      </c>
      <c r="B101" s="77" t="str">
        <f t="shared" si="4"/>
        <v>RAIMUNDO SERRANO MC AULIFFE C. DE B. S.A.</v>
      </c>
      <c r="C101" s="78">
        <f t="shared" si="6"/>
        <v>912.240184</v>
      </c>
      <c r="D101" s="78">
        <f t="shared" si="6"/>
        <v>0.88800000000000001</v>
      </c>
      <c r="E101" s="78">
        <f t="shared" si="6"/>
        <v>0</v>
      </c>
      <c r="F101" s="78">
        <f t="shared" si="6"/>
        <v>0</v>
      </c>
      <c r="G101" s="78">
        <f t="shared" si="6"/>
        <v>0</v>
      </c>
      <c r="H101" s="78">
        <f t="shared" si="6"/>
        <v>0</v>
      </c>
      <c r="I101" s="78">
        <f t="shared" si="6"/>
        <v>0</v>
      </c>
      <c r="J101" s="78">
        <f t="shared" si="6"/>
        <v>0</v>
      </c>
      <c r="K101" s="78">
        <f t="shared" si="6"/>
        <v>15.128971999999999</v>
      </c>
      <c r="L101" s="78">
        <f t="shared" si="6"/>
        <v>0</v>
      </c>
      <c r="M101" s="79">
        <f t="shared" si="5"/>
        <v>928.25715600000001</v>
      </c>
    </row>
    <row r="102" spans="1:17" ht="15.75" x14ac:dyDescent="0.25">
      <c r="A102" s="58">
        <v>26</v>
      </c>
      <c r="B102" s="77" t="str">
        <f t="shared" si="4"/>
        <v>ETCHEGARAY S.A. CORREDORES DE BOLSA</v>
      </c>
      <c r="C102" s="78">
        <f t="shared" si="6"/>
        <v>399.14979199999999</v>
      </c>
      <c r="D102" s="78">
        <f t="shared" si="6"/>
        <v>0.44600000000000001</v>
      </c>
      <c r="E102" s="78">
        <f t="shared" si="6"/>
        <v>0</v>
      </c>
      <c r="F102" s="78">
        <f t="shared" si="6"/>
        <v>0</v>
      </c>
      <c r="G102" s="78">
        <f t="shared" si="6"/>
        <v>0</v>
      </c>
      <c r="H102" s="78">
        <f t="shared" si="6"/>
        <v>0</v>
      </c>
      <c r="I102" s="78">
        <f t="shared" si="6"/>
        <v>0</v>
      </c>
      <c r="J102" s="78">
        <f t="shared" si="6"/>
        <v>0</v>
      </c>
      <c r="K102" s="78">
        <f t="shared" si="6"/>
        <v>0</v>
      </c>
      <c r="L102" s="78">
        <f t="shared" si="6"/>
        <v>0</v>
      </c>
      <c r="M102" s="79">
        <f t="shared" si="5"/>
        <v>399.59579200000002</v>
      </c>
    </row>
    <row r="103" spans="1:17" ht="15.75" x14ac:dyDescent="0.25">
      <c r="A103" s="58">
        <v>27</v>
      </c>
      <c r="B103" s="77" t="str">
        <f t="shared" si="4"/>
        <v>COVARRUBIAS Y CIA. C. DE BOLSA LTDA.</v>
      </c>
      <c r="C103" s="78">
        <f t="shared" si="6"/>
        <v>3031.3083230000002</v>
      </c>
      <c r="D103" s="78">
        <f t="shared" si="6"/>
        <v>7.1230000000000002</v>
      </c>
      <c r="E103" s="78">
        <f t="shared" si="6"/>
        <v>0</v>
      </c>
      <c r="F103" s="78">
        <f t="shared" si="6"/>
        <v>0</v>
      </c>
      <c r="G103" s="78">
        <f t="shared" si="6"/>
        <v>6504.288493</v>
      </c>
      <c r="H103" s="78">
        <f t="shared" si="6"/>
        <v>595.14215799999999</v>
      </c>
      <c r="I103" s="78">
        <f t="shared" si="6"/>
        <v>0</v>
      </c>
      <c r="J103" s="78">
        <f t="shared" si="6"/>
        <v>0</v>
      </c>
      <c r="K103" s="78">
        <f t="shared" si="6"/>
        <v>0</v>
      </c>
      <c r="L103" s="78">
        <f t="shared" si="6"/>
        <v>26428.938399999999</v>
      </c>
      <c r="M103" s="79">
        <f t="shared" si="5"/>
        <v>36566.800373999999</v>
      </c>
    </row>
    <row r="104" spans="1:17" ht="15.75" x14ac:dyDescent="0.25">
      <c r="A104" s="58">
        <v>28</v>
      </c>
      <c r="B104" s="77" t="str">
        <f t="shared" si="4"/>
        <v>VALENZUELA LAFOURCADE S.A. C. DE BOLSA</v>
      </c>
      <c r="C104" s="78">
        <f t="shared" si="6"/>
        <v>880.94341999999995</v>
      </c>
      <c r="D104" s="78">
        <f t="shared" si="6"/>
        <v>0</v>
      </c>
      <c r="E104" s="78">
        <f t="shared" si="6"/>
        <v>0</v>
      </c>
      <c r="F104" s="78">
        <f t="shared" si="6"/>
        <v>0</v>
      </c>
      <c r="G104" s="78">
        <f t="shared" si="6"/>
        <v>0</v>
      </c>
      <c r="H104" s="78">
        <f t="shared" si="6"/>
        <v>0</v>
      </c>
      <c r="I104" s="78">
        <f t="shared" si="6"/>
        <v>0</v>
      </c>
      <c r="J104" s="78">
        <f t="shared" si="6"/>
        <v>0</v>
      </c>
      <c r="K104" s="78">
        <f t="shared" si="6"/>
        <v>0</v>
      </c>
      <c r="L104" s="78">
        <f t="shared" si="6"/>
        <v>0</v>
      </c>
      <c r="M104" s="79">
        <f t="shared" si="5"/>
        <v>880.94341999999995</v>
      </c>
    </row>
    <row r="105" spans="1:17" ht="15.75" x14ac:dyDescent="0.25">
      <c r="A105" s="58">
        <v>29</v>
      </c>
      <c r="B105" s="77" t="str">
        <f t="shared" si="4"/>
        <v>JAIME LARRAIN Y CIA. C. DE BOLSA LTDA.</v>
      </c>
      <c r="C105" s="78">
        <f t="shared" si="6"/>
        <v>2188.0935220000001</v>
      </c>
      <c r="D105" s="78">
        <f t="shared" si="6"/>
        <v>0</v>
      </c>
      <c r="E105" s="78">
        <f t="shared" si="6"/>
        <v>0</v>
      </c>
      <c r="F105" s="78">
        <f t="shared" si="6"/>
        <v>0</v>
      </c>
      <c r="G105" s="78">
        <f t="shared" si="6"/>
        <v>0</v>
      </c>
      <c r="H105" s="78">
        <f t="shared" si="6"/>
        <v>0</v>
      </c>
      <c r="I105" s="78">
        <f t="shared" si="6"/>
        <v>0</v>
      </c>
      <c r="J105" s="78">
        <f t="shared" si="6"/>
        <v>0</v>
      </c>
      <c r="K105" s="78">
        <f t="shared" si="6"/>
        <v>0</v>
      </c>
      <c r="L105" s="78">
        <f t="shared" si="6"/>
        <v>18.79</v>
      </c>
      <c r="M105" s="79">
        <f t="shared" si="5"/>
        <v>2206.8835220000001</v>
      </c>
    </row>
    <row r="106" spans="1:17" ht="15.75" x14ac:dyDescent="0.25">
      <c r="A106" s="58">
        <v>30</v>
      </c>
      <c r="B106" s="77" t="str">
        <f t="shared" si="4"/>
        <v>LIRA S.A. CORREDORES DE BOLSA</v>
      </c>
      <c r="C106" s="78">
        <f t="shared" si="6"/>
        <v>1136.0164609999999</v>
      </c>
      <c r="D106" s="78">
        <f t="shared" si="6"/>
        <v>0</v>
      </c>
      <c r="E106" s="78">
        <f t="shared" si="6"/>
        <v>0</v>
      </c>
      <c r="F106" s="78">
        <f t="shared" si="6"/>
        <v>0</v>
      </c>
      <c r="G106" s="78">
        <f t="shared" si="6"/>
        <v>0</v>
      </c>
      <c r="H106" s="78">
        <f t="shared" si="6"/>
        <v>0</v>
      </c>
      <c r="I106" s="78">
        <f t="shared" si="6"/>
        <v>0</v>
      </c>
      <c r="J106" s="78">
        <f t="shared" si="6"/>
        <v>0</v>
      </c>
      <c r="K106" s="78">
        <f t="shared" si="6"/>
        <v>0</v>
      </c>
      <c r="L106" s="78">
        <f t="shared" si="6"/>
        <v>0</v>
      </c>
      <c r="M106" s="79">
        <f t="shared" si="5"/>
        <v>1136.0164609999999</v>
      </c>
    </row>
    <row r="107" spans="1:17" ht="15.75" x14ac:dyDescent="0.25">
      <c r="A107" s="58">
        <v>31</v>
      </c>
      <c r="B107" s="77" t="str">
        <f t="shared" si="4"/>
        <v>SERGIO CONTRERAS Y CIA. C. DE BOLSA</v>
      </c>
      <c r="C107" s="78">
        <f t="shared" si="6"/>
        <v>581.20970499999999</v>
      </c>
      <c r="D107" s="78">
        <f t="shared" si="6"/>
        <v>0</v>
      </c>
      <c r="E107" s="78">
        <f t="shared" si="6"/>
        <v>0</v>
      </c>
      <c r="F107" s="78">
        <f t="shared" si="6"/>
        <v>0</v>
      </c>
      <c r="G107" s="78">
        <f t="shared" si="6"/>
        <v>1581.4592439999999</v>
      </c>
      <c r="H107" s="78">
        <f t="shared" si="6"/>
        <v>203.00588400000001</v>
      </c>
      <c r="I107" s="78">
        <f t="shared" si="6"/>
        <v>0</v>
      </c>
      <c r="J107" s="78">
        <f t="shared" si="6"/>
        <v>0</v>
      </c>
      <c r="K107" s="78">
        <f t="shared" si="6"/>
        <v>0</v>
      </c>
      <c r="L107" s="78">
        <f t="shared" si="6"/>
        <v>4594.323821</v>
      </c>
      <c r="M107" s="79">
        <f t="shared" si="5"/>
        <v>6959.998654</v>
      </c>
    </row>
    <row r="108" spans="1:17" ht="15.75" x14ac:dyDescent="0.25">
      <c r="A108" s="58">
        <v>32</v>
      </c>
      <c r="B108" s="77" t="str">
        <f t="shared" si="4"/>
        <v>YRARRAZAVAL Y CIA. C. DE BOLSA LTDA.</v>
      </c>
      <c r="C108" s="78">
        <f t="shared" si="6"/>
        <v>729.83399799999995</v>
      </c>
      <c r="D108" s="78">
        <f t="shared" si="6"/>
        <v>0</v>
      </c>
      <c r="E108" s="78">
        <f t="shared" si="6"/>
        <v>0</v>
      </c>
      <c r="F108" s="78">
        <f t="shared" si="6"/>
        <v>0</v>
      </c>
      <c r="G108" s="78">
        <f t="shared" si="6"/>
        <v>0</v>
      </c>
      <c r="H108" s="78">
        <f t="shared" si="6"/>
        <v>0</v>
      </c>
      <c r="I108" s="78">
        <f t="shared" si="6"/>
        <v>0</v>
      </c>
      <c r="J108" s="78">
        <f t="shared" si="6"/>
        <v>0</v>
      </c>
      <c r="K108" s="78">
        <f t="shared" si="6"/>
        <v>0</v>
      </c>
      <c r="L108" s="78">
        <f t="shared" si="6"/>
        <v>0</v>
      </c>
      <c r="M108" s="79">
        <f t="shared" si="5"/>
        <v>729.83399799999995</v>
      </c>
    </row>
    <row r="109" spans="1:17" ht="15.75" x14ac:dyDescent="0.25">
      <c r="A109" s="58">
        <v>33</v>
      </c>
      <c r="B109" s="77" t="s">
        <v>51</v>
      </c>
      <c r="C109" s="78">
        <f t="shared" ref="C109:L117" si="7">C39/1000000</f>
        <v>27073.997297999998</v>
      </c>
      <c r="D109" s="78">
        <f t="shared" si="7"/>
        <v>0</v>
      </c>
      <c r="E109" s="78">
        <f t="shared" si="7"/>
        <v>0</v>
      </c>
      <c r="F109" s="78">
        <f t="shared" si="7"/>
        <v>0</v>
      </c>
      <c r="G109" s="78">
        <f t="shared" si="7"/>
        <v>81584.099132000003</v>
      </c>
      <c r="H109" s="78">
        <f t="shared" si="7"/>
        <v>19.343889999999998</v>
      </c>
      <c r="I109" s="78">
        <f t="shared" si="7"/>
        <v>9103.6786510000002</v>
      </c>
      <c r="J109" s="78">
        <f t="shared" si="7"/>
        <v>0</v>
      </c>
      <c r="K109" s="78">
        <f t="shared" si="7"/>
        <v>179.4</v>
      </c>
      <c r="L109" s="78">
        <f t="shared" si="7"/>
        <v>290300.94812700001</v>
      </c>
      <c r="M109" s="79">
        <f t="shared" si="5"/>
        <v>408261.46709799999</v>
      </c>
    </row>
    <row r="110" spans="1:17" ht="15.75" x14ac:dyDescent="0.25">
      <c r="A110" s="58">
        <v>34</v>
      </c>
      <c r="B110" s="77" t="s">
        <v>52</v>
      </c>
      <c r="C110" s="78">
        <f t="shared" si="7"/>
        <v>107.476738</v>
      </c>
      <c r="D110" s="78">
        <f t="shared" si="7"/>
        <v>0</v>
      </c>
      <c r="E110" s="78">
        <f t="shared" si="7"/>
        <v>0</v>
      </c>
      <c r="F110" s="78">
        <f t="shared" si="7"/>
        <v>0</v>
      </c>
      <c r="G110" s="78">
        <f t="shared" si="7"/>
        <v>428697.59453499998</v>
      </c>
      <c r="H110" s="78">
        <f t="shared" si="7"/>
        <v>683.05296399999997</v>
      </c>
      <c r="I110" s="78">
        <f t="shared" si="7"/>
        <v>136978.290439</v>
      </c>
      <c r="J110" s="78">
        <f t="shared" si="7"/>
        <v>0</v>
      </c>
      <c r="K110" s="78">
        <f t="shared" si="7"/>
        <v>0</v>
      </c>
      <c r="L110" s="78">
        <f t="shared" si="7"/>
        <v>1958447.7996779999</v>
      </c>
      <c r="M110" s="79">
        <f t="shared" si="5"/>
        <v>2524914.2143540001</v>
      </c>
    </row>
    <row r="111" spans="1:17" ht="15.75" x14ac:dyDescent="0.25">
      <c r="A111" s="58">
        <v>35</v>
      </c>
      <c r="B111" s="77" t="str">
        <f t="shared" ref="B111:B116" si="8">B41</f>
        <v>INTERVALORES CORREDORES DE BOLSA S.A.</v>
      </c>
      <c r="C111" s="78">
        <f t="shared" si="7"/>
        <v>0</v>
      </c>
      <c r="D111" s="78">
        <f t="shared" si="7"/>
        <v>0</v>
      </c>
      <c r="E111" s="78">
        <f t="shared" si="7"/>
        <v>0</v>
      </c>
      <c r="F111" s="78">
        <f t="shared" si="7"/>
        <v>0</v>
      </c>
      <c r="G111" s="78">
        <f t="shared" si="7"/>
        <v>0</v>
      </c>
      <c r="H111" s="78">
        <f t="shared" si="7"/>
        <v>0</v>
      </c>
      <c r="I111" s="78">
        <f t="shared" si="7"/>
        <v>0</v>
      </c>
      <c r="J111" s="78">
        <f t="shared" si="7"/>
        <v>0</v>
      </c>
      <c r="K111" s="78">
        <f t="shared" si="7"/>
        <v>0</v>
      </c>
      <c r="L111" s="78">
        <f t="shared" si="7"/>
        <v>0</v>
      </c>
      <c r="M111" s="79">
        <f t="shared" si="5"/>
        <v>0</v>
      </c>
    </row>
    <row r="112" spans="1:17" ht="15.75" x14ac:dyDescent="0.25">
      <c r="A112" s="58">
        <v>36</v>
      </c>
      <c r="B112" s="77" t="str">
        <f t="shared" si="8"/>
        <v>CARLOS MARIN ORREGO S.A. C. DE BOLSA</v>
      </c>
      <c r="C112" s="78">
        <f t="shared" si="7"/>
        <v>0</v>
      </c>
      <c r="D112" s="78">
        <f t="shared" si="7"/>
        <v>0</v>
      </c>
      <c r="E112" s="78">
        <f t="shared" si="7"/>
        <v>0</v>
      </c>
      <c r="F112" s="78">
        <f t="shared" si="7"/>
        <v>0</v>
      </c>
      <c r="G112" s="78">
        <f t="shared" si="7"/>
        <v>0</v>
      </c>
      <c r="H112" s="78">
        <f t="shared" si="7"/>
        <v>0</v>
      </c>
      <c r="I112" s="78">
        <f t="shared" si="7"/>
        <v>0</v>
      </c>
      <c r="J112" s="78">
        <f t="shared" si="7"/>
        <v>0</v>
      </c>
      <c r="K112" s="78">
        <f t="shared" si="7"/>
        <v>0</v>
      </c>
      <c r="L112" s="78">
        <f t="shared" si="7"/>
        <v>0</v>
      </c>
      <c r="M112" s="79">
        <f t="shared" si="5"/>
        <v>0</v>
      </c>
    </row>
    <row r="113" spans="1:13" ht="15.75" x14ac:dyDescent="0.25">
      <c r="A113" s="58">
        <v>37</v>
      </c>
      <c r="B113" s="77" t="str">
        <f t="shared" si="8"/>
        <v>CHILEMARKET S.A. CORREDORES DE BOLSA</v>
      </c>
      <c r="C113" s="78">
        <f t="shared" si="7"/>
        <v>0</v>
      </c>
      <c r="D113" s="78">
        <f t="shared" si="7"/>
        <v>0</v>
      </c>
      <c r="E113" s="78">
        <f t="shared" si="7"/>
        <v>0</v>
      </c>
      <c r="F113" s="78">
        <f t="shared" si="7"/>
        <v>0</v>
      </c>
      <c r="G113" s="78">
        <f t="shared" si="7"/>
        <v>0</v>
      </c>
      <c r="H113" s="78">
        <f t="shared" si="7"/>
        <v>0</v>
      </c>
      <c r="I113" s="78">
        <f t="shared" si="7"/>
        <v>0</v>
      </c>
      <c r="J113" s="78">
        <f t="shared" si="7"/>
        <v>0</v>
      </c>
      <c r="K113" s="78">
        <f t="shared" si="7"/>
        <v>0</v>
      </c>
      <c r="L113" s="78">
        <f t="shared" si="7"/>
        <v>0</v>
      </c>
      <c r="M113" s="79">
        <f t="shared" si="5"/>
        <v>0</v>
      </c>
    </row>
    <row r="114" spans="1:13" ht="15.75" x14ac:dyDescent="0.25">
      <c r="A114" s="58">
        <v>38</v>
      </c>
      <c r="B114" s="77" t="str">
        <f t="shared" si="8"/>
        <v>CB CORREDORES DE BOLSA S.A.</v>
      </c>
      <c r="C114" s="78">
        <f t="shared" si="7"/>
        <v>0</v>
      </c>
      <c r="D114" s="78">
        <f t="shared" si="7"/>
        <v>0</v>
      </c>
      <c r="E114" s="78">
        <f t="shared" si="7"/>
        <v>0</v>
      </c>
      <c r="F114" s="78">
        <f t="shared" si="7"/>
        <v>0</v>
      </c>
      <c r="G114" s="78">
        <f t="shared" si="7"/>
        <v>0</v>
      </c>
      <c r="H114" s="78">
        <f t="shared" si="7"/>
        <v>0</v>
      </c>
      <c r="I114" s="78">
        <f t="shared" si="7"/>
        <v>0</v>
      </c>
      <c r="J114" s="78">
        <f t="shared" si="7"/>
        <v>0</v>
      </c>
      <c r="K114" s="78">
        <f t="shared" si="7"/>
        <v>0</v>
      </c>
      <c r="L114" s="78">
        <f t="shared" si="7"/>
        <v>0</v>
      </c>
      <c r="M114" s="79">
        <f t="shared" si="5"/>
        <v>0</v>
      </c>
    </row>
    <row r="115" spans="1:13" ht="15.75" x14ac:dyDescent="0.25">
      <c r="A115" s="58">
        <v>39</v>
      </c>
      <c r="B115" s="77" t="s">
        <v>57</v>
      </c>
      <c r="C115" s="78">
        <f t="shared" si="7"/>
        <v>38838.028655000002</v>
      </c>
      <c r="D115" s="78">
        <f t="shared" si="7"/>
        <v>0</v>
      </c>
      <c r="E115" s="78">
        <f t="shared" si="7"/>
        <v>0</v>
      </c>
      <c r="F115" s="78">
        <f t="shared" si="7"/>
        <v>0</v>
      </c>
      <c r="G115" s="78">
        <f t="shared" si="7"/>
        <v>3929.2525580000001</v>
      </c>
      <c r="H115" s="78">
        <f t="shared" si="7"/>
        <v>0</v>
      </c>
      <c r="I115" s="78">
        <f t="shared" si="7"/>
        <v>0</v>
      </c>
      <c r="J115" s="78">
        <f t="shared" si="7"/>
        <v>0</v>
      </c>
      <c r="K115" s="78">
        <f t="shared" si="7"/>
        <v>380.16286500000001</v>
      </c>
      <c r="L115" s="78">
        <f t="shared" si="7"/>
        <v>299.77994799999999</v>
      </c>
      <c r="M115" s="79">
        <f>SUM(C115:L115)</f>
        <v>43447.224026000004</v>
      </c>
    </row>
    <row r="116" spans="1:13" ht="15.75" x14ac:dyDescent="0.25">
      <c r="A116" s="58">
        <v>40</v>
      </c>
      <c r="B116" s="77" t="str">
        <f t="shared" si="8"/>
        <v>MBI CORREDORES DE BOLSA S.A.</v>
      </c>
      <c r="C116" s="78">
        <f t="shared" si="7"/>
        <v>0</v>
      </c>
      <c r="D116" s="78">
        <f t="shared" si="7"/>
        <v>0</v>
      </c>
      <c r="E116" s="78">
        <f t="shared" si="7"/>
        <v>0</v>
      </c>
      <c r="F116" s="78">
        <f t="shared" si="7"/>
        <v>0</v>
      </c>
      <c r="G116" s="78">
        <f t="shared" si="7"/>
        <v>0</v>
      </c>
      <c r="H116" s="78">
        <f t="shared" si="7"/>
        <v>0</v>
      </c>
      <c r="I116" s="78">
        <f t="shared" si="7"/>
        <v>0</v>
      </c>
      <c r="J116" s="78">
        <f t="shared" si="7"/>
        <v>0</v>
      </c>
      <c r="K116" s="78">
        <f t="shared" si="7"/>
        <v>0</v>
      </c>
      <c r="L116" s="78">
        <f t="shared" si="7"/>
        <v>0</v>
      </c>
      <c r="M116" s="79">
        <f t="shared" si="5"/>
        <v>0</v>
      </c>
    </row>
    <row r="117" spans="1:13" ht="16.5" thickBot="1" x14ac:dyDescent="0.3">
      <c r="A117" s="58">
        <v>41</v>
      </c>
      <c r="B117" s="54" t="s">
        <v>59</v>
      </c>
      <c r="C117" s="64">
        <f>C47/1000000</f>
        <v>0</v>
      </c>
      <c r="D117" s="64">
        <f t="shared" si="7"/>
        <v>0</v>
      </c>
      <c r="E117" s="64">
        <f t="shared" si="7"/>
        <v>0</v>
      </c>
      <c r="F117" s="64">
        <f t="shared" si="7"/>
        <v>0</v>
      </c>
      <c r="G117" s="64">
        <f t="shared" si="7"/>
        <v>0</v>
      </c>
      <c r="H117" s="64">
        <f t="shared" si="7"/>
        <v>0</v>
      </c>
      <c r="I117" s="64">
        <f t="shared" si="7"/>
        <v>0</v>
      </c>
      <c r="J117" s="64">
        <f t="shared" si="7"/>
        <v>0</v>
      </c>
      <c r="K117" s="64">
        <f t="shared" si="7"/>
        <v>0</v>
      </c>
      <c r="L117" s="64">
        <f t="shared" si="7"/>
        <v>0</v>
      </c>
      <c r="M117" s="65">
        <f>SUM(C117:L117)</f>
        <v>0</v>
      </c>
    </row>
    <row r="118" spans="1:13" ht="17.25" thickTop="1" thickBot="1" x14ac:dyDescent="0.3">
      <c r="A118" s="66"/>
      <c r="B118" s="80" t="s">
        <v>4</v>
      </c>
      <c r="C118" s="67">
        <f t="shared" ref="C118:M118" si="9">SUM(C77:C117)</f>
        <v>736683.77141200041</v>
      </c>
      <c r="D118" s="67">
        <f t="shared" si="9"/>
        <v>39.841999999999992</v>
      </c>
      <c r="E118" s="67">
        <f t="shared" si="9"/>
        <v>21.551664000000002</v>
      </c>
      <c r="F118" s="67">
        <f t="shared" si="9"/>
        <v>0</v>
      </c>
      <c r="G118" s="67">
        <f t="shared" si="9"/>
        <v>4138916.3950179992</v>
      </c>
      <c r="H118" s="67">
        <f t="shared" si="9"/>
        <v>443580.67941399984</v>
      </c>
      <c r="I118" s="67">
        <f t="shared" si="9"/>
        <v>4042528.1568099991</v>
      </c>
      <c r="J118" s="67">
        <f t="shared" si="9"/>
        <v>1.0336000000000001</v>
      </c>
      <c r="K118" s="67">
        <f t="shared" si="9"/>
        <v>12510.659318</v>
      </c>
      <c r="L118" s="67">
        <f t="shared" si="9"/>
        <v>8483186.7540300004</v>
      </c>
      <c r="M118" s="81">
        <f t="shared" si="9"/>
        <v>17857468.843265995</v>
      </c>
    </row>
    <row r="119" spans="1:13" ht="17.25" thickTop="1" thickBot="1" x14ac:dyDescent="0.3">
      <c r="A119" s="66"/>
      <c r="B119" s="80" t="s">
        <v>61</v>
      </c>
      <c r="C119" s="70">
        <v>1359761.4167599999</v>
      </c>
      <c r="D119" s="70">
        <v>25.816199999999998</v>
      </c>
      <c r="E119" s="70">
        <v>82.591757999999999</v>
      </c>
      <c r="F119" s="70">
        <v>0</v>
      </c>
      <c r="G119" s="70">
        <v>3226490.7104420001</v>
      </c>
      <c r="H119" s="70">
        <v>713565.64995999984</v>
      </c>
      <c r="I119" s="70">
        <v>4797273.4635840002</v>
      </c>
      <c r="J119" s="70">
        <v>1.4216</v>
      </c>
      <c r="K119" s="70">
        <v>4033.2471259999998</v>
      </c>
      <c r="L119" s="70">
        <v>7667289.1254509985</v>
      </c>
      <c r="M119" s="82">
        <v>17768523.442881003</v>
      </c>
    </row>
    <row r="120" spans="1:13" ht="15.75" thickTop="1" x14ac:dyDescent="0.25"/>
    <row r="121" spans="1:13" x14ac:dyDescent="0.25">
      <c r="A121" s="83" t="s">
        <v>86</v>
      </c>
      <c r="B121" s="83" t="s">
        <v>87</v>
      </c>
    </row>
    <row r="122" spans="1:13" x14ac:dyDescent="0.25">
      <c r="A122" s="83" t="s">
        <v>88</v>
      </c>
      <c r="B122" s="83" t="s">
        <v>89</v>
      </c>
    </row>
    <row r="123" spans="1:13" x14ac:dyDescent="0.25">
      <c r="A123" s="83"/>
      <c r="B123" s="83"/>
    </row>
    <row r="124" spans="1:13" x14ac:dyDescent="0.25">
      <c r="A124" s="83"/>
      <c r="B124" s="83" t="s">
        <v>64</v>
      </c>
    </row>
    <row r="132" spans="1:13" ht="20.25" x14ac:dyDescent="0.3">
      <c r="A132" s="175" t="s">
        <v>90</v>
      </c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</row>
    <row r="133" spans="1:13" ht="20.25" x14ac:dyDescent="0.3">
      <c r="A133" s="175" t="s">
        <v>91</v>
      </c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</row>
    <row r="134" spans="1:13" ht="20.25" x14ac:dyDescent="0.3">
      <c r="A134" s="175" t="s">
        <v>111</v>
      </c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</row>
    <row r="136" spans="1:13" ht="15.75" x14ac:dyDescent="0.25">
      <c r="A136" s="72"/>
      <c r="B136" s="52"/>
      <c r="C136" s="172" t="s">
        <v>93</v>
      </c>
      <c r="D136" s="172"/>
      <c r="E136" s="172"/>
      <c r="F136" s="172"/>
      <c r="G136" s="172"/>
      <c r="H136" s="172"/>
      <c r="I136" s="172"/>
      <c r="J136" s="172"/>
      <c r="K136" s="172"/>
      <c r="L136" s="52" t="s">
        <v>78</v>
      </c>
      <c r="M136" s="73"/>
    </row>
    <row r="137" spans="1:13" ht="16.5" thickBot="1" x14ac:dyDescent="0.3">
      <c r="A137" s="84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5" t="s">
        <v>94</v>
      </c>
      <c r="M137" s="85"/>
    </row>
    <row r="138" spans="1:13" ht="17.25" thickTop="1" thickBot="1" x14ac:dyDescent="0.3">
      <c r="A138" s="84"/>
      <c r="B138" s="55" t="s">
        <v>79</v>
      </c>
      <c r="C138" s="55" t="s">
        <v>95</v>
      </c>
      <c r="D138" s="55" t="s">
        <v>10</v>
      </c>
      <c r="E138" s="55" t="s">
        <v>11</v>
      </c>
      <c r="F138" s="55" t="s">
        <v>12</v>
      </c>
      <c r="G138" s="55" t="s">
        <v>13</v>
      </c>
      <c r="H138" s="55" t="s">
        <v>81</v>
      </c>
      <c r="I138" s="55" t="s">
        <v>15</v>
      </c>
      <c r="J138" s="55" t="s">
        <v>82</v>
      </c>
      <c r="K138" s="55" t="s">
        <v>83</v>
      </c>
      <c r="L138" s="55" t="s">
        <v>84</v>
      </c>
      <c r="M138" s="86" t="s">
        <v>4</v>
      </c>
    </row>
    <row r="139" spans="1:13" ht="15.75" thickTop="1" x14ac:dyDescent="0.25">
      <c r="A139" s="58">
        <v>1</v>
      </c>
      <c r="B139" s="77" t="str">
        <f>B7</f>
        <v>BICE CORREDORES DE BOLSA S.A.</v>
      </c>
      <c r="C139" s="87">
        <f t="shared" ref="C139:M139" si="10">(C77/C118)*100</f>
        <v>1.6994261650428506</v>
      </c>
      <c r="D139" s="87">
        <f t="shared" si="10"/>
        <v>0</v>
      </c>
      <c r="E139" s="87">
        <f t="shared" si="10"/>
        <v>0</v>
      </c>
      <c r="F139" s="87">
        <v>0</v>
      </c>
      <c r="G139" s="87">
        <f t="shared" si="10"/>
        <v>9.8531221402993943</v>
      </c>
      <c r="H139" s="87">
        <f t="shared" si="10"/>
        <v>5.5197901453566418</v>
      </c>
      <c r="I139" s="87">
        <f t="shared" si="10"/>
        <v>12.336342302227262</v>
      </c>
      <c r="J139" s="87">
        <f t="shared" si="10"/>
        <v>0</v>
      </c>
      <c r="K139" s="87">
        <f t="shared" si="10"/>
        <v>0.1476181193218869</v>
      </c>
      <c r="L139" s="87">
        <f t="shared" si="10"/>
        <v>4.0553364237863789</v>
      </c>
      <c r="M139" s="88">
        <f t="shared" si="10"/>
        <v>7.2101872880351374</v>
      </c>
    </row>
    <row r="140" spans="1:13" x14ac:dyDescent="0.25">
      <c r="A140" s="58">
        <v>2</v>
      </c>
      <c r="B140" s="77" t="str">
        <f>B8</f>
        <v>BANCHILE CORREDORES DE BOLSA S.A.</v>
      </c>
      <c r="C140" s="87">
        <f t="shared" ref="C140:M140" si="11">(C78/C118)*100</f>
        <v>29.924332023694284</v>
      </c>
      <c r="D140" s="87">
        <f t="shared" si="11"/>
        <v>3.3657948898147687</v>
      </c>
      <c r="E140" s="87">
        <f t="shared" si="11"/>
        <v>0</v>
      </c>
      <c r="F140" s="87">
        <v>0</v>
      </c>
      <c r="G140" s="87">
        <f t="shared" si="11"/>
        <v>7.5431759189627758</v>
      </c>
      <c r="H140" s="87">
        <f t="shared" si="11"/>
        <v>4.5546898520671579</v>
      </c>
      <c r="I140" s="87">
        <f t="shared" si="11"/>
        <v>7.4767644149078452</v>
      </c>
      <c r="J140" s="87">
        <f t="shared" si="11"/>
        <v>0</v>
      </c>
      <c r="K140" s="87">
        <f t="shared" si="11"/>
        <v>0</v>
      </c>
      <c r="L140" s="87">
        <f t="shared" si="11"/>
        <v>21.678467190827288</v>
      </c>
      <c r="M140" s="88">
        <f t="shared" si="11"/>
        <v>15.086873146884706</v>
      </c>
    </row>
    <row r="141" spans="1:13" x14ac:dyDescent="0.25">
      <c r="A141" s="58">
        <v>3</v>
      </c>
      <c r="B141" s="77" t="str">
        <f>B9</f>
        <v>SANTIAGO CORREDORES DE BOLSA LTDA.</v>
      </c>
      <c r="C141" s="87">
        <f t="shared" ref="C141:M141" si="12">(C79/C118)*100</f>
        <v>0.76720776543876124</v>
      </c>
      <c r="D141" s="87">
        <f t="shared" si="12"/>
        <v>9.6581496912805598</v>
      </c>
      <c r="E141" s="87">
        <f t="shared" si="12"/>
        <v>0</v>
      </c>
      <c r="F141" s="87">
        <v>0</v>
      </c>
      <c r="G141" s="87">
        <f t="shared" si="12"/>
        <v>14.252782622719169</v>
      </c>
      <c r="H141" s="87">
        <f t="shared" si="12"/>
        <v>33.765831042025511</v>
      </c>
      <c r="I141" s="87">
        <f t="shared" si="12"/>
        <v>18.136427886541977</v>
      </c>
      <c r="J141" s="87">
        <f t="shared" si="12"/>
        <v>0</v>
      </c>
      <c r="K141" s="87">
        <f t="shared" si="12"/>
        <v>0</v>
      </c>
      <c r="L141" s="87">
        <f t="shared" si="12"/>
        <v>0.42516524112670084</v>
      </c>
      <c r="M141" s="88">
        <f t="shared" si="12"/>
        <v>8.4815097885899178</v>
      </c>
    </row>
    <row r="142" spans="1:13" x14ac:dyDescent="0.25">
      <c r="A142" s="58">
        <v>4</v>
      </c>
      <c r="B142" s="77" t="str">
        <f>B10</f>
        <v>BBVA CORREDORES DE BOLSA BHIF S.A.</v>
      </c>
      <c r="C142" s="87">
        <f t="shared" ref="C142:M142" si="13">(C80/C118)*100</f>
        <v>1.6124580638218873</v>
      </c>
      <c r="D142" s="87">
        <f t="shared" si="13"/>
        <v>0</v>
      </c>
      <c r="E142" s="87">
        <f t="shared" si="13"/>
        <v>0</v>
      </c>
      <c r="F142" s="87">
        <v>0</v>
      </c>
      <c r="G142" s="87">
        <f t="shared" si="13"/>
        <v>16.507776906714462</v>
      </c>
      <c r="H142" s="87">
        <f t="shared" si="13"/>
        <v>16.070893507168858</v>
      </c>
      <c r="I142" s="87">
        <f t="shared" si="13"/>
        <v>18.085557020360483</v>
      </c>
      <c r="J142" s="87">
        <f t="shared" si="13"/>
        <v>0</v>
      </c>
      <c r="K142" s="87">
        <f t="shared" si="13"/>
        <v>0</v>
      </c>
      <c r="L142" s="87">
        <f t="shared" si="13"/>
        <v>8.7074512557570376</v>
      </c>
      <c r="M142" s="88">
        <f t="shared" si="13"/>
        <v>12.522448093634846</v>
      </c>
    </row>
    <row r="143" spans="1:13" x14ac:dyDescent="0.25">
      <c r="A143" s="58">
        <v>5</v>
      </c>
      <c r="B143" s="77" t="str">
        <f t="shared" ref="B143:B170" si="14">B11</f>
        <v>SCOTIA SUD AMERICANO CORREDORES DE BOLSA S.A.</v>
      </c>
      <c r="C143" s="87">
        <f t="shared" ref="C143:M143" si="15">(C81/C118)*100</f>
        <v>0.2149705134625968</v>
      </c>
      <c r="D143" s="87">
        <f t="shared" si="15"/>
        <v>0</v>
      </c>
      <c r="E143" s="87">
        <f t="shared" si="15"/>
        <v>0</v>
      </c>
      <c r="F143" s="87">
        <v>0</v>
      </c>
      <c r="G143" s="87">
        <f t="shared" si="15"/>
        <v>17.28289912424987</v>
      </c>
      <c r="H143" s="87">
        <f t="shared" si="15"/>
        <v>4.7631234673953591</v>
      </c>
      <c r="I143" s="87">
        <f t="shared" si="15"/>
        <v>7.3097651321786108</v>
      </c>
      <c r="J143" s="87">
        <f t="shared" si="15"/>
        <v>0</v>
      </c>
      <c r="K143" s="87">
        <f t="shared" si="15"/>
        <v>0</v>
      </c>
      <c r="L143" s="87">
        <f t="shared" si="15"/>
        <v>1.9801989567210458</v>
      </c>
      <c r="M143" s="88">
        <f t="shared" si="15"/>
        <v>6.728389076428881</v>
      </c>
    </row>
    <row r="144" spans="1:13" x14ac:dyDescent="0.25">
      <c r="A144" s="58">
        <v>6</v>
      </c>
      <c r="B144" s="77" t="str">
        <f t="shared" si="14"/>
        <v>VALORES SECURITY S.A. CORREDORES  DE BOLSA</v>
      </c>
      <c r="C144" s="87">
        <f t="shared" ref="C144:M144" si="16">(C82/C118)*100</f>
        <v>3.015018975432012</v>
      </c>
      <c r="D144" s="87">
        <f t="shared" si="16"/>
        <v>3.7648712414035446</v>
      </c>
      <c r="E144" s="87">
        <f t="shared" si="16"/>
        <v>0</v>
      </c>
      <c r="F144" s="87">
        <v>0</v>
      </c>
      <c r="G144" s="87">
        <f t="shared" si="16"/>
        <v>3.2438376554454686</v>
      </c>
      <c r="H144" s="87">
        <f t="shared" si="16"/>
        <v>5.4149074911764341</v>
      </c>
      <c r="I144" s="87">
        <f t="shared" si="16"/>
        <v>4.3375544649852982</v>
      </c>
      <c r="J144" s="87">
        <f t="shared" si="16"/>
        <v>0</v>
      </c>
      <c r="K144" s="87">
        <f t="shared" si="16"/>
        <v>5.0150434445712398E-2</v>
      </c>
      <c r="L144" s="87">
        <f t="shared" si="16"/>
        <v>14.147811362644386</v>
      </c>
      <c r="M144" s="88">
        <f t="shared" si="16"/>
        <v>8.7136103966199823</v>
      </c>
    </row>
    <row r="145" spans="1:13" x14ac:dyDescent="0.25">
      <c r="A145" s="58">
        <v>7</v>
      </c>
      <c r="B145" s="77" t="str">
        <f t="shared" si="14"/>
        <v>BCI CORREDOR DE BOLSA S.A.</v>
      </c>
      <c r="C145" s="87">
        <f t="shared" ref="C145:M145" si="17">(C83/C118)*100</f>
        <v>1.5350685808274052</v>
      </c>
      <c r="D145" s="87">
        <f t="shared" si="17"/>
        <v>0</v>
      </c>
      <c r="E145" s="87">
        <f t="shared" si="17"/>
        <v>0</v>
      </c>
      <c r="F145" s="87">
        <v>0</v>
      </c>
      <c r="G145" s="87">
        <f t="shared" si="17"/>
        <v>7.4468825387727993</v>
      </c>
      <c r="H145" s="87">
        <f t="shared" si="17"/>
        <v>5.686362542282521</v>
      </c>
      <c r="I145" s="87">
        <f t="shared" si="17"/>
        <v>8.1161930868505472</v>
      </c>
      <c r="J145" s="87">
        <f t="shared" si="17"/>
        <v>0</v>
      </c>
      <c r="K145" s="87">
        <f t="shared" si="17"/>
        <v>0</v>
      </c>
      <c r="L145" s="87">
        <f t="shared" si="17"/>
        <v>0</v>
      </c>
      <c r="M145" s="88">
        <f t="shared" si="17"/>
        <v>3.7679015191435186</v>
      </c>
    </row>
    <row r="146" spans="1:13" x14ac:dyDescent="0.25">
      <c r="A146" s="58">
        <v>8</v>
      </c>
      <c r="B146" s="77" t="str">
        <f t="shared" si="14"/>
        <v>SANTANDER INVESTMENT S.A. C. DE BOLSA</v>
      </c>
      <c r="C146" s="87">
        <f t="shared" ref="C146:M146" si="18">(C84/C118)*100</f>
        <v>9.5805725969396995</v>
      </c>
      <c r="D146" s="87">
        <f t="shared" si="18"/>
        <v>0</v>
      </c>
      <c r="E146" s="87">
        <f t="shared" si="18"/>
        <v>0</v>
      </c>
      <c r="F146" s="87">
        <v>0</v>
      </c>
      <c r="G146" s="87">
        <f t="shared" si="18"/>
        <v>0.38005619898325083</v>
      </c>
      <c r="H146" s="87">
        <f t="shared" si="18"/>
        <v>1.8532846833771595</v>
      </c>
      <c r="I146" s="87">
        <f t="shared" si="18"/>
        <v>0.21836808127431684</v>
      </c>
      <c r="J146" s="87">
        <f t="shared" si="18"/>
        <v>0</v>
      </c>
      <c r="K146" s="87">
        <f t="shared" si="18"/>
        <v>36.558402189239445</v>
      </c>
      <c r="L146" s="87">
        <f t="shared" si="18"/>
        <v>0.69117171922621856</v>
      </c>
      <c r="M146" s="88">
        <f t="shared" si="18"/>
        <v>0.93274260851817714</v>
      </c>
    </row>
    <row r="147" spans="1:13" x14ac:dyDescent="0.25">
      <c r="A147" s="58">
        <v>9</v>
      </c>
      <c r="B147" s="77" t="str">
        <f t="shared" si="14"/>
        <v>LARRAIN VIAL S.A. CORREDORES DE BOLSA</v>
      </c>
      <c r="C147" s="87">
        <f t="shared" ref="C147:M147" si="19">(C85/C118)*100</f>
        <v>14.769419956334279</v>
      </c>
      <c r="D147" s="87">
        <f t="shared" si="19"/>
        <v>50.808192359821305</v>
      </c>
      <c r="E147" s="87">
        <f t="shared" si="19"/>
        <v>0</v>
      </c>
      <c r="F147" s="87">
        <v>0</v>
      </c>
      <c r="G147" s="87">
        <f t="shared" si="19"/>
        <v>0.41616381620400167</v>
      </c>
      <c r="H147" s="87">
        <f t="shared" si="19"/>
        <v>3.6377324220516365</v>
      </c>
      <c r="I147" s="87">
        <f t="shared" si="19"/>
        <v>2.012463456264399</v>
      </c>
      <c r="J147" s="87">
        <f t="shared" si="19"/>
        <v>0</v>
      </c>
      <c r="K147" s="87">
        <f t="shared" si="19"/>
        <v>56.931230017209231</v>
      </c>
      <c r="L147" s="87">
        <f t="shared" si="19"/>
        <v>3.6042373622948856</v>
      </c>
      <c r="M147" s="88">
        <f t="shared" si="19"/>
        <v>3.0038757388860358</v>
      </c>
    </row>
    <row r="148" spans="1:13" x14ac:dyDescent="0.25">
      <c r="A148" s="58">
        <v>10</v>
      </c>
      <c r="B148" s="77" t="str">
        <f t="shared" si="14"/>
        <v>DEUTSCHE SECURITIES C.  DE BOLSA LTDA.</v>
      </c>
      <c r="C148" s="87">
        <f t="shared" ref="C148:M148" si="20">(C86/C118)*100</f>
        <v>3.5631557826621085</v>
      </c>
      <c r="D148" s="87">
        <f t="shared" si="20"/>
        <v>0</v>
      </c>
      <c r="E148" s="87">
        <f t="shared" si="20"/>
        <v>0</v>
      </c>
      <c r="F148" s="87">
        <v>0</v>
      </c>
      <c r="G148" s="87">
        <f t="shared" si="20"/>
        <v>2.295083088591523</v>
      </c>
      <c r="H148" s="87">
        <f t="shared" si="20"/>
        <v>0</v>
      </c>
      <c r="I148" s="87">
        <f t="shared" si="20"/>
        <v>0.11567094497839947</v>
      </c>
      <c r="J148" s="87">
        <f t="shared" si="20"/>
        <v>0</v>
      </c>
      <c r="K148" s="87">
        <f t="shared" si="20"/>
        <v>0</v>
      </c>
      <c r="L148" s="87">
        <f t="shared" si="20"/>
        <v>2.0720922531087114</v>
      </c>
      <c r="M148" s="88">
        <f t="shared" si="20"/>
        <v>1.6894681399081308</v>
      </c>
    </row>
    <row r="149" spans="1:13" x14ac:dyDescent="0.25">
      <c r="A149" s="58">
        <v>11</v>
      </c>
      <c r="B149" s="77" t="str">
        <f t="shared" si="14"/>
        <v>TANNER  CORREDORES DE BOLSA S.A.</v>
      </c>
      <c r="C149" s="87">
        <f t="shared" ref="C149:M149" si="21">(C87/C118)*100</f>
        <v>1.3398612821456828</v>
      </c>
      <c r="D149" s="87">
        <f t="shared" si="21"/>
        <v>0</v>
      </c>
      <c r="E149" s="87">
        <f t="shared" si="21"/>
        <v>0</v>
      </c>
      <c r="F149" s="87">
        <v>0</v>
      </c>
      <c r="G149" s="87">
        <f t="shared" si="21"/>
        <v>7.9011519897728658E-2</v>
      </c>
      <c r="H149" s="87">
        <f t="shared" si="21"/>
        <v>0.64989723060264903</v>
      </c>
      <c r="I149" s="87">
        <f t="shared" si="21"/>
        <v>0.15819901242312062</v>
      </c>
      <c r="J149" s="87">
        <f t="shared" si="21"/>
        <v>0</v>
      </c>
      <c r="K149" s="87">
        <f t="shared" si="21"/>
        <v>0</v>
      </c>
      <c r="L149" s="87">
        <f t="shared" si="21"/>
        <v>1.1312961334301497</v>
      </c>
      <c r="M149" s="88">
        <f t="shared" si="21"/>
        <v>0.66296508383742248</v>
      </c>
    </row>
    <row r="150" spans="1:13" x14ac:dyDescent="0.25">
      <c r="A150" s="58">
        <v>12</v>
      </c>
      <c r="B150" s="77" t="str">
        <f t="shared" si="14"/>
        <v>BANCOESTADO S.A. CORREDORES DE BOLSA</v>
      </c>
      <c r="C150" s="87">
        <f t="shared" ref="C150:M150" si="22">(C88/C118)*100</f>
        <v>5.5351686276247664E-3</v>
      </c>
      <c r="D150" s="87">
        <f t="shared" si="22"/>
        <v>1.1043622308117065</v>
      </c>
      <c r="E150" s="87">
        <f t="shared" si="22"/>
        <v>0</v>
      </c>
      <c r="F150" s="87">
        <v>0</v>
      </c>
      <c r="G150" s="87">
        <f t="shared" si="22"/>
        <v>4.9387469767219372</v>
      </c>
      <c r="H150" s="87">
        <f t="shared" si="22"/>
        <v>8.6319376909253975</v>
      </c>
      <c r="I150" s="87">
        <f t="shared" si="22"/>
        <v>16.136929995282166</v>
      </c>
      <c r="J150" s="87">
        <f t="shared" si="22"/>
        <v>0</v>
      </c>
      <c r="K150" s="87">
        <f t="shared" si="22"/>
        <v>0</v>
      </c>
      <c r="L150" s="87">
        <f t="shared" si="22"/>
        <v>6.5438655123946461</v>
      </c>
      <c r="M150" s="88">
        <f t="shared" si="22"/>
        <v>8.12102609084417</v>
      </c>
    </row>
    <row r="151" spans="1:13" x14ac:dyDescent="0.25">
      <c r="A151" s="58">
        <v>13</v>
      </c>
      <c r="B151" s="77" t="str">
        <f t="shared" si="14"/>
        <v>I.M. TRUST S.A. CORREDORES DE BOLSA</v>
      </c>
      <c r="C151" s="87">
        <f t="shared" ref="C151:M151" si="23">(C89/C118)*100</f>
        <v>2.2776910357125137</v>
      </c>
      <c r="D151" s="87">
        <f t="shared" si="23"/>
        <v>0</v>
      </c>
      <c r="E151" s="87">
        <f t="shared" si="23"/>
        <v>0</v>
      </c>
      <c r="F151" s="87">
        <v>0</v>
      </c>
      <c r="G151" s="87">
        <f t="shared" si="23"/>
        <v>0.13312048466676119</v>
      </c>
      <c r="H151" s="87">
        <f t="shared" si="23"/>
        <v>0.28004205607896338</v>
      </c>
      <c r="I151" s="87">
        <f t="shared" si="23"/>
        <v>0</v>
      </c>
      <c r="J151" s="87">
        <f t="shared" si="23"/>
        <v>0</v>
      </c>
      <c r="K151" s="87">
        <f t="shared" si="23"/>
        <v>0</v>
      </c>
      <c r="L151" s="87">
        <f t="shared" si="23"/>
        <v>1.0829616495399756</v>
      </c>
      <c r="M151" s="88">
        <f t="shared" si="23"/>
        <v>0.64623378856694702</v>
      </c>
    </row>
    <row r="152" spans="1:13" x14ac:dyDescent="0.25">
      <c r="A152" s="58">
        <v>14</v>
      </c>
      <c r="B152" s="77" t="str">
        <f t="shared" si="14"/>
        <v>MOLINA, SWETT Y VALDES S.A. C. DE BOLSA</v>
      </c>
      <c r="C152" s="87">
        <f t="shared" ref="C152:M152" si="24">(C90/C118)*100</f>
        <v>0.35445561858856828</v>
      </c>
      <c r="D152" s="87">
        <f t="shared" si="24"/>
        <v>2.2438632598765129</v>
      </c>
      <c r="E152" s="87">
        <f t="shared" si="24"/>
        <v>0</v>
      </c>
      <c r="F152" s="87">
        <v>0</v>
      </c>
      <c r="G152" s="87">
        <f t="shared" si="24"/>
        <v>0.90598122489586874</v>
      </c>
      <c r="H152" s="87">
        <f t="shared" si="24"/>
        <v>1.0943232893760693</v>
      </c>
      <c r="I152" s="87">
        <f t="shared" si="24"/>
        <v>5.3669942170843692E-2</v>
      </c>
      <c r="J152" s="87">
        <f t="shared" si="24"/>
        <v>0</v>
      </c>
      <c r="K152" s="87">
        <f t="shared" si="24"/>
        <v>0</v>
      </c>
      <c r="L152" s="87">
        <f t="shared" si="24"/>
        <v>0.26622306242723243</v>
      </c>
      <c r="M152" s="88">
        <f t="shared" si="24"/>
        <v>0.39041336629457685</v>
      </c>
    </row>
    <row r="153" spans="1:13" x14ac:dyDescent="0.25">
      <c r="A153" s="58">
        <v>15</v>
      </c>
      <c r="B153" s="77" t="str">
        <f t="shared" si="14"/>
        <v>CELFIN, GARDEWEG S.A. C. DE BOLSA</v>
      </c>
      <c r="C153" s="87">
        <f t="shared" ref="C153:M153" si="25">(C91/C118)*100</f>
        <v>11.246435714635098</v>
      </c>
      <c r="D153" s="87">
        <f t="shared" si="25"/>
        <v>1.8573364790924154</v>
      </c>
      <c r="E153" s="87">
        <f t="shared" si="25"/>
        <v>0</v>
      </c>
      <c r="F153" s="87">
        <v>0</v>
      </c>
      <c r="G153" s="87">
        <f t="shared" si="25"/>
        <v>0.86290745466591334</v>
      </c>
      <c r="H153" s="87">
        <f t="shared" si="25"/>
        <v>3.2315619014193673</v>
      </c>
      <c r="I153" s="87">
        <f t="shared" si="25"/>
        <v>0.47897834191659439</v>
      </c>
      <c r="J153" s="87">
        <f t="shared" si="25"/>
        <v>100</v>
      </c>
      <c r="K153" s="87">
        <f t="shared" si="25"/>
        <v>1.7189817301681558</v>
      </c>
      <c r="L153" s="87">
        <f t="shared" si="25"/>
        <v>0.16890052105941564</v>
      </c>
      <c r="M153" s="88">
        <f t="shared" si="25"/>
        <v>0.93410819363071662</v>
      </c>
    </row>
    <row r="154" spans="1:13" x14ac:dyDescent="0.25">
      <c r="A154" s="58">
        <v>16</v>
      </c>
      <c r="B154" s="77" t="str">
        <f t="shared" si="14"/>
        <v>NEGOCIOS Y VALORES S.A. C. DE BOLSA</v>
      </c>
      <c r="C154" s="87">
        <f t="shared" ref="C154:M154" si="26">(C92/C118)*100</f>
        <v>0.90615522589904263</v>
      </c>
      <c r="D154" s="87">
        <f t="shared" si="26"/>
        <v>0</v>
      </c>
      <c r="E154" s="87">
        <f t="shared" si="26"/>
        <v>0</v>
      </c>
      <c r="F154" s="87">
        <v>0</v>
      </c>
      <c r="G154" s="87">
        <f t="shared" si="26"/>
        <v>0.19545327513108224</v>
      </c>
      <c r="H154" s="87">
        <f t="shared" si="26"/>
        <v>5.8606706979085606E-2</v>
      </c>
      <c r="I154" s="87">
        <f t="shared" si="26"/>
        <v>0.17129412111415654</v>
      </c>
      <c r="J154" s="87">
        <f t="shared" si="26"/>
        <v>0</v>
      </c>
      <c r="K154" s="87">
        <f t="shared" si="26"/>
        <v>0</v>
      </c>
      <c r="L154" s="87">
        <f t="shared" si="26"/>
        <v>1.0556713343892428</v>
      </c>
      <c r="M154" s="88">
        <f t="shared" si="26"/>
        <v>0.62441267030432457</v>
      </c>
    </row>
    <row r="155" spans="1:13" x14ac:dyDescent="0.25">
      <c r="A155" s="58">
        <v>17</v>
      </c>
      <c r="B155" s="77" t="str">
        <f t="shared" si="14"/>
        <v>ALFA CORREDORES DE BOLSA S.A.</v>
      </c>
      <c r="C155" s="87">
        <f t="shared" ref="C155:M155" si="27">(C93/C118)*100</f>
        <v>2.6702715066324529</v>
      </c>
      <c r="D155" s="87">
        <f t="shared" si="27"/>
        <v>0</v>
      </c>
      <c r="E155" s="87">
        <f t="shared" si="27"/>
        <v>0</v>
      </c>
      <c r="F155" s="87">
        <v>0</v>
      </c>
      <c r="G155" s="87">
        <f t="shared" si="27"/>
        <v>0.56923760608838159</v>
      </c>
      <c r="H155" s="87">
        <f t="shared" si="27"/>
        <v>2.2316030565346527E-2</v>
      </c>
      <c r="I155" s="87">
        <f t="shared" si="27"/>
        <v>4.7338891870826474E-2</v>
      </c>
      <c r="J155" s="87">
        <f t="shared" si="27"/>
        <v>0</v>
      </c>
      <c r="K155" s="87">
        <f t="shared" si="27"/>
        <v>0</v>
      </c>
      <c r="L155" s="87">
        <f t="shared" si="27"/>
        <v>8.3974645914942539E-2</v>
      </c>
      <c r="M155" s="88">
        <f t="shared" si="27"/>
        <v>0.29325616960965822</v>
      </c>
    </row>
    <row r="156" spans="1:13" x14ac:dyDescent="0.25">
      <c r="A156" s="58">
        <v>18</v>
      </c>
      <c r="B156" s="77" t="str">
        <f t="shared" si="14"/>
        <v>DUPOL S.A. CORREDORES DE BOLSA</v>
      </c>
      <c r="C156" s="87">
        <f t="shared" ref="C156:M156" si="28">(C94/C118)*100</f>
        <v>0</v>
      </c>
      <c r="D156" s="87">
        <f t="shared" si="28"/>
        <v>0</v>
      </c>
      <c r="E156" s="87">
        <f t="shared" si="28"/>
        <v>0</v>
      </c>
      <c r="F156" s="87">
        <v>0</v>
      </c>
      <c r="G156" s="87">
        <f t="shared" si="28"/>
        <v>0</v>
      </c>
      <c r="H156" s="87">
        <f t="shared" si="28"/>
        <v>0</v>
      </c>
      <c r="I156" s="87">
        <f t="shared" si="28"/>
        <v>0</v>
      </c>
      <c r="J156" s="87">
        <f t="shared" si="28"/>
        <v>0</v>
      </c>
      <c r="K156" s="87">
        <f t="shared" si="28"/>
        <v>0</v>
      </c>
      <c r="L156" s="87">
        <f t="shared" si="28"/>
        <v>0</v>
      </c>
      <c r="M156" s="88">
        <f t="shared" si="28"/>
        <v>0</v>
      </c>
    </row>
    <row r="157" spans="1:13" x14ac:dyDescent="0.25">
      <c r="A157" s="58">
        <v>19</v>
      </c>
      <c r="B157" s="77" t="str">
        <f t="shared" si="14"/>
        <v>DE LA CERDA Y HATTON C. DE BOLSA S.A.</v>
      </c>
      <c r="C157" s="87">
        <f t="shared" ref="C157:M157" si="29">(C95/C118)*100</f>
        <v>0</v>
      </c>
      <c r="D157" s="87">
        <f t="shared" si="29"/>
        <v>0</v>
      </c>
      <c r="E157" s="87">
        <f t="shared" si="29"/>
        <v>0</v>
      </c>
      <c r="F157" s="87">
        <v>0</v>
      </c>
      <c r="G157" s="87">
        <f t="shared" si="29"/>
        <v>0</v>
      </c>
      <c r="H157" s="87">
        <f t="shared" si="29"/>
        <v>0</v>
      </c>
      <c r="I157" s="87">
        <f t="shared" si="29"/>
        <v>0</v>
      </c>
      <c r="J157" s="87">
        <f t="shared" si="29"/>
        <v>0</v>
      </c>
      <c r="K157" s="87">
        <f t="shared" si="29"/>
        <v>0</v>
      </c>
      <c r="L157" s="87">
        <f t="shared" si="29"/>
        <v>0</v>
      </c>
      <c r="M157" s="88">
        <f t="shared" si="29"/>
        <v>0</v>
      </c>
    </row>
    <row r="158" spans="1:13" x14ac:dyDescent="0.25">
      <c r="A158" s="58">
        <v>20</v>
      </c>
      <c r="B158" s="77" t="str">
        <f t="shared" si="14"/>
        <v>CORP CORREDORES DE BOLSA S.A.</v>
      </c>
      <c r="C158" s="87">
        <f t="shared" ref="C158:M158" si="30">(C96/C118)*100</f>
        <v>0.45869561868089154</v>
      </c>
      <c r="D158" s="87">
        <f t="shared" si="30"/>
        <v>0</v>
      </c>
      <c r="E158" s="87">
        <f t="shared" si="30"/>
        <v>0</v>
      </c>
      <c r="F158" s="87">
        <v>0</v>
      </c>
      <c r="G158" s="87">
        <f t="shared" si="30"/>
        <v>0.474596329504128</v>
      </c>
      <c r="H158" s="87">
        <f t="shared" si="30"/>
        <v>4.4264199019981723</v>
      </c>
      <c r="I158" s="87">
        <f t="shared" si="30"/>
        <v>1.1948539224057217</v>
      </c>
      <c r="J158" s="87">
        <f t="shared" si="30"/>
        <v>0</v>
      </c>
      <c r="K158" s="87">
        <f t="shared" si="30"/>
        <v>0</v>
      </c>
      <c r="L158" s="87">
        <f t="shared" si="30"/>
        <v>5.3168601926361045</v>
      </c>
      <c r="M158" s="88">
        <f t="shared" si="30"/>
        <v>3.0351362533239765</v>
      </c>
    </row>
    <row r="159" spans="1:13" x14ac:dyDescent="0.25">
      <c r="A159" s="58">
        <v>21</v>
      </c>
      <c r="B159" s="77" t="str">
        <f t="shared" si="14"/>
        <v>UGARTE Y CIA. CORREDORES DE BOLSA S.A.</v>
      </c>
      <c r="C159" s="87">
        <f t="shared" ref="C159:M159" si="31">(C97/C118)*100</f>
        <v>0.5229816801333218</v>
      </c>
      <c r="D159" s="87">
        <f t="shared" si="31"/>
        <v>1.8573364790924154</v>
      </c>
      <c r="E159" s="87">
        <f t="shared" si="31"/>
        <v>48.330374861078006</v>
      </c>
      <c r="F159" s="87">
        <v>0</v>
      </c>
      <c r="G159" s="87">
        <f t="shared" si="31"/>
        <v>0</v>
      </c>
      <c r="H159" s="87">
        <f t="shared" si="31"/>
        <v>0</v>
      </c>
      <c r="I159" s="87">
        <f t="shared" si="31"/>
        <v>0</v>
      </c>
      <c r="J159" s="87">
        <f t="shared" si="31"/>
        <v>0</v>
      </c>
      <c r="K159" s="87">
        <f t="shared" si="31"/>
        <v>0</v>
      </c>
      <c r="L159" s="87">
        <f t="shared" si="31"/>
        <v>4.2971940211834078E-2</v>
      </c>
      <c r="M159" s="88">
        <f t="shared" si="31"/>
        <v>4.2051128135282868E-2</v>
      </c>
    </row>
    <row r="160" spans="1:13" x14ac:dyDescent="0.25">
      <c r="A160" s="58">
        <v>22</v>
      </c>
      <c r="B160" s="77" t="str">
        <f t="shared" si="14"/>
        <v xml:space="preserve">FINANZAS Y NEGOCIOS S.A. C. DE BOLSA </v>
      </c>
      <c r="C160" s="87">
        <f t="shared" ref="C160:M160" si="32">(C98/C118)*100</f>
        <v>0.23860938047146535</v>
      </c>
      <c r="D160" s="87">
        <f t="shared" si="32"/>
        <v>0</v>
      </c>
      <c r="E160" s="87">
        <f t="shared" si="32"/>
        <v>1.6696251389219874</v>
      </c>
      <c r="F160" s="87">
        <v>0</v>
      </c>
      <c r="G160" s="87">
        <f t="shared" si="32"/>
        <v>0</v>
      </c>
      <c r="H160" s="87">
        <f t="shared" si="32"/>
        <v>0</v>
      </c>
      <c r="I160" s="87">
        <f t="shared" si="32"/>
        <v>0</v>
      </c>
      <c r="J160" s="87">
        <f t="shared" si="32"/>
        <v>0</v>
      </c>
      <c r="K160" s="87">
        <f t="shared" si="32"/>
        <v>0</v>
      </c>
      <c r="L160" s="87">
        <f t="shared" si="32"/>
        <v>3.8207316436364498E-2</v>
      </c>
      <c r="M160" s="88">
        <f t="shared" si="32"/>
        <v>2.7995873692285587E-2</v>
      </c>
    </row>
    <row r="161" spans="1:13" x14ac:dyDescent="0.25">
      <c r="A161" s="58">
        <v>23</v>
      </c>
      <c r="B161" s="77" t="str">
        <f t="shared" si="14"/>
        <v>URETA Y BIANCHI CORREDORES DE  BOLSA S.A.</v>
      </c>
      <c r="C161" s="87">
        <f t="shared" ref="C161:M161" si="33">(C99/C118)*100</f>
        <v>2.8601088275116</v>
      </c>
      <c r="D161" s="87">
        <f t="shared" si="33"/>
        <v>4.1137493097736062</v>
      </c>
      <c r="E161" s="87">
        <f t="shared" si="33"/>
        <v>49.999999999999993</v>
      </c>
      <c r="F161" s="87">
        <v>0</v>
      </c>
      <c r="G161" s="87">
        <f t="shared" si="33"/>
        <v>0</v>
      </c>
      <c r="H161" s="87">
        <f t="shared" si="33"/>
        <v>0</v>
      </c>
      <c r="I161" s="87">
        <f t="shared" si="33"/>
        <v>0</v>
      </c>
      <c r="J161" s="87">
        <f t="shared" si="33"/>
        <v>0</v>
      </c>
      <c r="K161" s="87">
        <f t="shared" si="33"/>
        <v>0</v>
      </c>
      <c r="L161" s="87">
        <f t="shared" si="33"/>
        <v>0</v>
      </c>
      <c r="M161" s="88">
        <f t="shared" si="33"/>
        <v>0.11805913029466159</v>
      </c>
    </row>
    <row r="162" spans="1:13" x14ac:dyDescent="0.25">
      <c r="A162" s="58">
        <v>24</v>
      </c>
      <c r="B162" s="77" t="str">
        <f t="shared" si="14"/>
        <v>MUNITA Y CRUZAT S.A. CORREDORES DE BOLSA</v>
      </c>
      <c r="C162" s="87">
        <f t="shared" ref="C162:M162" si="34">(C100/C118)*100</f>
        <v>0.13758621274597677</v>
      </c>
      <c r="D162" s="87">
        <f t="shared" si="34"/>
        <v>0</v>
      </c>
      <c r="E162" s="87">
        <f t="shared" si="34"/>
        <v>0</v>
      </c>
      <c r="F162" s="87">
        <v>0</v>
      </c>
      <c r="G162" s="87">
        <f t="shared" si="34"/>
        <v>0</v>
      </c>
      <c r="H162" s="87">
        <f t="shared" si="34"/>
        <v>0</v>
      </c>
      <c r="I162" s="87">
        <f t="shared" si="34"/>
        <v>0</v>
      </c>
      <c r="J162" s="87">
        <f t="shared" si="34"/>
        <v>0</v>
      </c>
      <c r="K162" s="87">
        <f t="shared" si="34"/>
        <v>0</v>
      </c>
      <c r="L162" s="87">
        <f t="shared" si="34"/>
        <v>2.9375880400324232E-2</v>
      </c>
      <c r="M162" s="88">
        <f t="shared" si="34"/>
        <v>1.9630923770710917E-2</v>
      </c>
    </row>
    <row r="163" spans="1:13" x14ac:dyDescent="0.25">
      <c r="A163" s="58">
        <v>25</v>
      </c>
      <c r="B163" s="77" t="str">
        <f t="shared" si="14"/>
        <v>RAIMUNDO SERRANO MC AULIFFE C. DE B. S.A.</v>
      </c>
      <c r="C163" s="87">
        <f t="shared" ref="C163:M163" si="35">(C101/C118)*100</f>
        <v>0.12383063390299896</v>
      </c>
      <c r="D163" s="87">
        <f t="shared" si="35"/>
        <v>2.2288037749108986</v>
      </c>
      <c r="E163" s="87">
        <f t="shared" si="35"/>
        <v>0</v>
      </c>
      <c r="F163" s="87">
        <v>0</v>
      </c>
      <c r="G163" s="87">
        <f t="shared" si="35"/>
        <v>0</v>
      </c>
      <c r="H163" s="87">
        <f t="shared" si="35"/>
        <v>0</v>
      </c>
      <c r="I163" s="87">
        <f t="shared" si="35"/>
        <v>0</v>
      </c>
      <c r="J163" s="87">
        <f t="shared" si="35"/>
        <v>0</v>
      </c>
      <c r="K163" s="87">
        <f t="shared" si="35"/>
        <v>0.12092865464118938</v>
      </c>
      <c r="L163" s="87">
        <f t="shared" si="35"/>
        <v>0</v>
      </c>
      <c r="M163" s="88">
        <f t="shared" si="35"/>
        <v>5.1981451803010895E-3</v>
      </c>
    </row>
    <row r="164" spans="1:13" x14ac:dyDescent="0.25">
      <c r="A164" s="58">
        <v>26</v>
      </c>
      <c r="B164" s="77" t="str">
        <f t="shared" si="14"/>
        <v>ETCHEGARAY S.A. CORREDORES DE BOLSA</v>
      </c>
      <c r="C164" s="87">
        <f t="shared" ref="C164:M164" si="36">(C102/C118)*100</f>
        <v>5.4181971626027586E-2</v>
      </c>
      <c r="D164" s="87">
        <f t="shared" si="36"/>
        <v>1.1194217157773207</v>
      </c>
      <c r="E164" s="87">
        <f t="shared" si="36"/>
        <v>0</v>
      </c>
      <c r="F164" s="87">
        <v>0</v>
      </c>
      <c r="G164" s="87">
        <f t="shared" si="36"/>
        <v>0</v>
      </c>
      <c r="H164" s="87">
        <f t="shared" si="36"/>
        <v>0</v>
      </c>
      <c r="I164" s="87">
        <f t="shared" si="36"/>
        <v>0</v>
      </c>
      <c r="J164" s="87">
        <f t="shared" si="36"/>
        <v>0</v>
      </c>
      <c r="K164" s="87">
        <f t="shared" si="36"/>
        <v>0</v>
      </c>
      <c r="L164" s="87">
        <f t="shared" si="36"/>
        <v>0</v>
      </c>
      <c r="M164" s="88">
        <f t="shared" si="36"/>
        <v>2.2376955855683131E-3</v>
      </c>
    </row>
    <row r="165" spans="1:13" x14ac:dyDescent="0.25">
      <c r="A165" s="58">
        <v>27</v>
      </c>
      <c r="B165" s="77" t="str">
        <f t="shared" si="14"/>
        <v>COVARRUBIAS Y CIA. C. DE BOLSA LTDA.</v>
      </c>
      <c r="C165" s="87">
        <f t="shared" ref="C165:M165" si="37">(C103/C118)*100</f>
        <v>0.41148026339577115</v>
      </c>
      <c r="D165" s="87">
        <f t="shared" si="37"/>
        <v>17.878118568344966</v>
      </c>
      <c r="E165" s="87">
        <f t="shared" si="37"/>
        <v>0</v>
      </c>
      <c r="F165" s="87">
        <v>0</v>
      </c>
      <c r="G165" s="87">
        <f t="shared" si="37"/>
        <v>0.15714955008101134</v>
      </c>
      <c r="H165" s="87">
        <f t="shared" si="37"/>
        <v>0.13416773669814094</v>
      </c>
      <c r="I165" s="87">
        <f t="shared" si="37"/>
        <v>0</v>
      </c>
      <c r="J165" s="87">
        <f t="shared" si="37"/>
        <v>0</v>
      </c>
      <c r="K165" s="87">
        <f t="shared" si="37"/>
        <v>0</v>
      </c>
      <c r="L165" s="87">
        <f t="shared" si="37"/>
        <v>0.31154493194959709</v>
      </c>
      <c r="M165" s="88">
        <f t="shared" si="37"/>
        <v>0.20477034396612845</v>
      </c>
    </row>
    <row r="166" spans="1:13" x14ac:dyDescent="0.25">
      <c r="A166" s="58">
        <v>28</v>
      </c>
      <c r="B166" s="77" t="str">
        <f t="shared" si="14"/>
        <v>VALENZUELA LAFOURCADE S.A. C. DE BOLSA</v>
      </c>
      <c r="C166" s="87">
        <f t="shared" ref="C166:M166" si="38">(C104/C118)*100</f>
        <v>0.11958230304320364</v>
      </c>
      <c r="D166" s="87">
        <f t="shared" si="38"/>
        <v>0</v>
      </c>
      <c r="E166" s="87">
        <f t="shared" si="38"/>
        <v>0</v>
      </c>
      <c r="F166" s="87">
        <v>0</v>
      </c>
      <c r="G166" s="87">
        <f t="shared" si="38"/>
        <v>0</v>
      </c>
      <c r="H166" s="87">
        <f t="shared" si="38"/>
        <v>0</v>
      </c>
      <c r="I166" s="87">
        <f t="shared" si="38"/>
        <v>0</v>
      </c>
      <c r="J166" s="87">
        <f t="shared" si="38"/>
        <v>0</v>
      </c>
      <c r="K166" s="87">
        <f t="shared" si="38"/>
        <v>0</v>
      </c>
      <c r="L166" s="87">
        <f t="shared" si="38"/>
        <v>0</v>
      </c>
      <c r="M166" s="88">
        <f t="shared" si="38"/>
        <v>4.9331930954604544E-3</v>
      </c>
    </row>
    <row r="167" spans="1:13" x14ac:dyDescent="0.25">
      <c r="A167" s="58">
        <v>29</v>
      </c>
      <c r="B167" s="77" t="str">
        <f t="shared" si="14"/>
        <v>JAIME LARRAIN Y CIA. C. DE BOLSA LTDA.</v>
      </c>
      <c r="C167" s="87">
        <f t="shared" ref="C167:M167" si="39">(C105/C118)*100</f>
        <v>0.29701937342885748</v>
      </c>
      <c r="D167" s="87">
        <f t="shared" si="39"/>
        <v>0</v>
      </c>
      <c r="E167" s="87">
        <f t="shared" si="39"/>
        <v>0</v>
      </c>
      <c r="F167" s="87">
        <v>0</v>
      </c>
      <c r="G167" s="87">
        <f t="shared" si="39"/>
        <v>0</v>
      </c>
      <c r="H167" s="87">
        <f t="shared" si="39"/>
        <v>0</v>
      </c>
      <c r="I167" s="87">
        <f t="shared" si="39"/>
        <v>0</v>
      </c>
      <c r="J167" s="87">
        <f t="shared" si="39"/>
        <v>0</v>
      </c>
      <c r="K167" s="87">
        <f t="shared" si="39"/>
        <v>0</v>
      </c>
      <c r="L167" s="87">
        <f t="shared" si="39"/>
        <v>2.2149695090790817E-4</v>
      </c>
      <c r="M167" s="88">
        <f t="shared" si="39"/>
        <v>1.2358322119275096E-2</v>
      </c>
    </row>
    <row r="168" spans="1:13" x14ac:dyDescent="0.25">
      <c r="A168" s="58">
        <v>30</v>
      </c>
      <c r="B168" s="77" t="str">
        <f t="shared" si="14"/>
        <v>LIRA S.A. CORREDORES DE BOLSA</v>
      </c>
      <c r="C168" s="87">
        <f t="shared" ref="C168:M168" si="40">(C106/C118)*100</f>
        <v>0.15420679877644097</v>
      </c>
      <c r="D168" s="87">
        <f t="shared" si="40"/>
        <v>0</v>
      </c>
      <c r="E168" s="87">
        <f t="shared" si="40"/>
        <v>0</v>
      </c>
      <c r="F168" s="87">
        <v>0</v>
      </c>
      <c r="G168" s="87">
        <f t="shared" si="40"/>
        <v>0</v>
      </c>
      <c r="H168" s="87">
        <f t="shared" si="40"/>
        <v>0</v>
      </c>
      <c r="I168" s="87">
        <f t="shared" si="40"/>
        <v>0</v>
      </c>
      <c r="J168" s="87">
        <f t="shared" si="40"/>
        <v>0</v>
      </c>
      <c r="K168" s="87">
        <f t="shared" si="40"/>
        <v>0</v>
      </c>
      <c r="L168" s="87">
        <f t="shared" si="40"/>
        <v>0</v>
      </c>
      <c r="M168" s="88">
        <f t="shared" si="40"/>
        <v>6.3615760496112464E-3</v>
      </c>
    </row>
    <row r="169" spans="1:13" x14ac:dyDescent="0.25">
      <c r="A169" s="58">
        <v>31</v>
      </c>
      <c r="B169" s="77" t="str">
        <f t="shared" si="14"/>
        <v>SERGIO CONTRERAS Y CIA. C. DE BOLSA</v>
      </c>
      <c r="C169" s="87">
        <f t="shared" ref="C169:M169" si="41">(C107/C118)*100</f>
        <v>7.8895413141244639E-2</v>
      </c>
      <c r="D169" s="87">
        <f t="shared" si="41"/>
        <v>0</v>
      </c>
      <c r="E169" s="87">
        <f t="shared" si="41"/>
        <v>0</v>
      </c>
      <c r="F169" s="87">
        <v>0</v>
      </c>
      <c r="G169" s="87">
        <f t="shared" si="41"/>
        <v>3.8209499614527062E-2</v>
      </c>
      <c r="H169" s="87">
        <f t="shared" si="41"/>
        <v>4.5765267384545366E-2</v>
      </c>
      <c r="I169" s="87">
        <f t="shared" si="41"/>
        <v>0</v>
      </c>
      <c r="J169" s="87">
        <f t="shared" si="41"/>
        <v>0</v>
      </c>
      <c r="K169" s="87">
        <f t="shared" si="41"/>
        <v>0</v>
      </c>
      <c r="L169" s="87">
        <f t="shared" si="41"/>
        <v>5.4157994562803097E-2</v>
      </c>
      <c r="M169" s="88">
        <f t="shared" si="41"/>
        <v>3.8975280959958655E-2</v>
      </c>
    </row>
    <row r="170" spans="1:13" x14ac:dyDescent="0.25">
      <c r="A170" s="58">
        <v>32</v>
      </c>
      <c r="B170" s="77" t="str">
        <f t="shared" si="14"/>
        <v>YRARRAZAVAL Y CIA. C. DE BOLSA LTDA.</v>
      </c>
      <c r="C170" s="87">
        <f t="shared" ref="C170:M170" si="42">(C108/C118)*100</f>
        <v>9.9070188094564443E-2</v>
      </c>
      <c r="D170" s="87">
        <f t="shared" si="42"/>
        <v>0</v>
      </c>
      <c r="E170" s="87">
        <f t="shared" si="42"/>
        <v>0</v>
      </c>
      <c r="F170" s="87">
        <v>0</v>
      </c>
      <c r="G170" s="87">
        <f t="shared" si="42"/>
        <v>0</v>
      </c>
      <c r="H170" s="87">
        <f t="shared" si="42"/>
        <v>0</v>
      </c>
      <c r="I170" s="87">
        <f t="shared" si="42"/>
        <v>0</v>
      </c>
      <c r="J170" s="87">
        <f t="shared" si="42"/>
        <v>0</v>
      </c>
      <c r="K170" s="87">
        <f t="shared" si="42"/>
        <v>0</v>
      </c>
      <c r="L170" s="87">
        <f t="shared" si="42"/>
        <v>0</v>
      </c>
      <c r="M170" s="88">
        <f t="shared" si="42"/>
        <v>4.0869957797810656E-3</v>
      </c>
    </row>
    <row r="171" spans="1:13" x14ac:dyDescent="0.25">
      <c r="A171" s="58">
        <v>33</v>
      </c>
      <c r="B171" s="77" t="s">
        <v>51</v>
      </c>
      <c r="C171" s="87">
        <f t="shared" ref="C171:M171" si="43">(C109/C118)*100</f>
        <v>3.6751179201500963</v>
      </c>
      <c r="D171" s="87">
        <f t="shared" si="43"/>
        <v>0</v>
      </c>
      <c r="E171" s="87">
        <f t="shared" si="43"/>
        <v>0</v>
      </c>
      <c r="F171" s="87">
        <v>0</v>
      </c>
      <c r="G171" s="87">
        <f t="shared" si="43"/>
        <v>1.9711463423180648</v>
      </c>
      <c r="H171" s="87">
        <f t="shared" si="43"/>
        <v>4.3608504377500362E-3</v>
      </c>
      <c r="I171" s="87">
        <f t="shared" si="43"/>
        <v>0.22519765596843255</v>
      </c>
      <c r="J171" s="87">
        <f t="shared" si="43"/>
        <v>0</v>
      </c>
      <c r="K171" s="87">
        <f t="shared" si="43"/>
        <v>1.4339771824965621</v>
      </c>
      <c r="L171" s="87">
        <f t="shared" si="43"/>
        <v>3.4220742339438703</v>
      </c>
      <c r="M171" s="88">
        <f t="shared" si="43"/>
        <v>2.2862224802478339</v>
      </c>
    </row>
    <row r="172" spans="1:13" x14ac:dyDescent="0.25">
      <c r="A172" s="58">
        <v>34</v>
      </c>
      <c r="B172" s="77" t="s">
        <v>70</v>
      </c>
      <c r="C172" s="87">
        <f t="shared" ref="C172:M172" si="44">(C110/C118)*100</f>
        <v>1.4589263693701239E-2</v>
      </c>
      <c r="D172" s="87">
        <f t="shared" si="44"/>
        <v>0</v>
      </c>
      <c r="E172" s="87">
        <f t="shared" si="44"/>
        <v>0</v>
      </c>
      <c r="F172" s="87">
        <v>0</v>
      </c>
      <c r="G172" s="87">
        <f t="shared" si="44"/>
        <v>10.357725395251325</v>
      </c>
      <c r="H172" s="87">
        <f t="shared" si="44"/>
        <v>0.15398618463328007</v>
      </c>
      <c r="I172" s="87">
        <f t="shared" si="44"/>
        <v>3.3884313262790231</v>
      </c>
      <c r="J172" s="87">
        <f t="shared" si="44"/>
        <v>0</v>
      </c>
      <c r="K172" s="87">
        <f t="shared" si="44"/>
        <v>0</v>
      </c>
      <c r="L172" s="87">
        <f t="shared" si="44"/>
        <v>23.086227575358105</v>
      </c>
      <c r="M172" s="88">
        <f t="shared" si="44"/>
        <v>14.139261485012412</v>
      </c>
    </row>
    <row r="173" spans="1:13" x14ac:dyDescent="0.25">
      <c r="A173" s="58">
        <v>35</v>
      </c>
      <c r="B173" s="77" t="str">
        <f t="shared" ref="B173:B179" si="45">B41</f>
        <v>INTERVALORES CORREDORES DE BOLSA S.A.</v>
      </c>
      <c r="C173" s="87">
        <f t="shared" ref="C173:M173" si="46">(C111/C118)*100</f>
        <v>0</v>
      </c>
      <c r="D173" s="87">
        <f t="shared" si="46"/>
        <v>0</v>
      </c>
      <c r="E173" s="87">
        <f t="shared" si="46"/>
        <v>0</v>
      </c>
      <c r="F173" s="87">
        <v>0</v>
      </c>
      <c r="G173" s="87">
        <f t="shared" si="46"/>
        <v>0</v>
      </c>
      <c r="H173" s="87">
        <f t="shared" si="46"/>
        <v>0</v>
      </c>
      <c r="I173" s="87">
        <f t="shared" si="46"/>
        <v>0</v>
      </c>
      <c r="J173" s="87">
        <f t="shared" si="46"/>
        <v>0</v>
      </c>
      <c r="K173" s="87">
        <f t="shared" si="46"/>
        <v>0</v>
      </c>
      <c r="L173" s="87">
        <f t="shared" si="46"/>
        <v>0</v>
      </c>
      <c r="M173" s="88">
        <f t="shared" si="46"/>
        <v>0</v>
      </c>
    </row>
    <row r="174" spans="1:13" x14ac:dyDescent="0.25">
      <c r="A174" s="58">
        <v>36</v>
      </c>
      <c r="B174" s="77" t="str">
        <f t="shared" si="45"/>
        <v>CARLOS MARIN ORREGO S.A. C. DE BOLSA</v>
      </c>
      <c r="C174" s="87">
        <f t="shared" ref="C174:M174" si="47">(C112/C118)*100</f>
        <v>0</v>
      </c>
      <c r="D174" s="87">
        <f t="shared" si="47"/>
        <v>0</v>
      </c>
      <c r="E174" s="87">
        <f t="shared" si="47"/>
        <v>0</v>
      </c>
      <c r="F174" s="87">
        <v>0</v>
      </c>
      <c r="G174" s="87">
        <f t="shared" si="47"/>
        <v>0</v>
      </c>
      <c r="H174" s="87">
        <f t="shared" si="47"/>
        <v>0</v>
      </c>
      <c r="I174" s="87">
        <f t="shared" si="47"/>
        <v>0</v>
      </c>
      <c r="J174" s="87">
        <f t="shared" si="47"/>
        <v>0</v>
      </c>
      <c r="K174" s="87">
        <f t="shared" si="47"/>
        <v>0</v>
      </c>
      <c r="L174" s="87">
        <f t="shared" si="47"/>
        <v>0</v>
      </c>
      <c r="M174" s="88">
        <f t="shared" si="47"/>
        <v>0</v>
      </c>
    </row>
    <row r="175" spans="1:13" x14ac:dyDescent="0.25">
      <c r="A175" s="58">
        <v>37</v>
      </c>
      <c r="B175" s="77" t="str">
        <f t="shared" si="45"/>
        <v>CHILEMARKET S.A. CORREDORES DE BOLSA</v>
      </c>
      <c r="C175" s="87">
        <f t="shared" ref="C175:M175" si="48">(C113/C118)*100</f>
        <v>0</v>
      </c>
      <c r="D175" s="87">
        <f t="shared" si="48"/>
        <v>0</v>
      </c>
      <c r="E175" s="87">
        <f t="shared" si="48"/>
        <v>0</v>
      </c>
      <c r="F175" s="87">
        <v>0</v>
      </c>
      <c r="G175" s="87">
        <f t="shared" si="48"/>
        <v>0</v>
      </c>
      <c r="H175" s="87">
        <f t="shared" si="48"/>
        <v>0</v>
      </c>
      <c r="I175" s="87">
        <f t="shared" si="48"/>
        <v>0</v>
      </c>
      <c r="J175" s="87">
        <f t="shared" si="48"/>
        <v>0</v>
      </c>
      <c r="K175" s="87">
        <f t="shared" si="48"/>
        <v>0</v>
      </c>
      <c r="L175" s="87">
        <f t="shared" si="48"/>
        <v>0</v>
      </c>
      <c r="M175" s="88">
        <f t="shared" si="48"/>
        <v>0</v>
      </c>
    </row>
    <row r="176" spans="1:13" x14ac:dyDescent="0.25">
      <c r="A176" s="58">
        <v>38</v>
      </c>
      <c r="B176" s="77" t="str">
        <f t="shared" si="45"/>
        <v>CB CORREDORES DE BOLSA S.A.</v>
      </c>
      <c r="C176" s="87">
        <f t="shared" ref="C176:M176" si="49">(C114/C118)*100</f>
        <v>0</v>
      </c>
      <c r="D176" s="87">
        <f t="shared" si="49"/>
        <v>0</v>
      </c>
      <c r="E176" s="87">
        <f t="shared" si="49"/>
        <v>0</v>
      </c>
      <c r="F176" s="87">
        <v>0</v>
      </c>
      <c r="G176" s="87">
        <f t="shared" si="49"/>
        <v>0</v>
      </c>
      <c r="H176" s="87">
        <f t="shared" si="49"/>
        <v>0</v>
      </c>
      <c r="I176" s="87">
        <f t="shared" si="49"/>
        <v>0</v>
      </c>
      <c r="J176" s="87">
        <f t="shared" si="49"/>
        <v>0</v>
      </c>
      <c r="K176" s="87">
        <f t="shared" si="49"/>
        <v>0</v>
      </c>
      <c r="L176" s="87">
        <f t="shared" si="49"/>
        <v>0</v>
      </c>
      <c r="M176" s="88">
        <f t="shared" si="49"/>
        <v>0</v>
      </c>
    </row>
    <row r="177" spans="1:14" x14ac:dyDescent="0.25">
      <c r="A177" s="58">
        <v>39</v>
      </c>
      <c r="B177" s="77" t="str">
        <f t="shared" si="45"/>
        <v>LEMON FINANCIAL CORREDORES DE BOLSA</v>
      </c>
      <c r="C177" s="87">
        <f t="shared" ref="C177:M177" si="50">(C115/C118)*100</f>
        <v>5.2720081753069197</v>
      </c>
      <c r="D177" s="87">
        <f t="shared" si="50"/>
        <v>0</v>
      </c>
      <c r="E177" s="87">
        <f t="shared" si="50"/>
        <v>0</v>
      </c>
      <c r="F177" s="87">
        <v>0</v>
      </c>
      <c r="G177" s="87">
        <f t="shared" si="50"/>
        <v>9.493433022057729E-2</v>
      </c>
      <c r="H177" s="87">
        <f t="shared" si="50"/>
        <v>0</v>
      </c>
      <c r="I177" s="87">
        <f t="shared" si="50"/>
        <v>0</v>
      </c>
      <c r="J177" s="87">
        <f t="shared" si="50"/>
        <v>0</v>
      </c>
      <c r="K177" s="87">
        <f t="shared" si="50"/>
        <v>3.0387116724778198</v>
      </c>
      <c r="L177" s="87">
        <f t="shared" si="50"/>
        <v>3.5338129018271029E-3</v>
      </c>
      <c r="M177" s="88">
        <f t="shared" si="50"/>
        <v>0.24330001304963128</v>
      </c>
    </row>
    <row r="178" spans="1:14" x14ac:dyDescent="0.25">
      <c r="A178" s="58">
        <v>40</v>
      </c>
      <c r="B178" s="77" t="str">
        <f t="shared" si="45"/>
        <v>MBI CORREDORES DE BOLSA S.A.</v>
      </c>
      <c r="C178" s="87">
        <f t="shared" ref="C178:M179" si="51">(C116/C118)*100</f>
        <v>0</v>
      </c>
      <c r="D178" s="87">
        <f t="shared" si="51"/>
        <v>0</v>
      </c>
      <c r="E178" s="87">
        <f t="shared" si="51"/>
        <v>0</v>
      </c>
      <c r="F178" s="87">
        <v>0</v>
      </c>
      <c r="G178" s="87">
        <f t="shared" si="51"/>
        <v>0</v>
      </c>
      <c r="H178" s="87">
        <f t="shared" si="51"/>
        <v>0</v>
      </c>
      <c r="I178" s="87">
        <f t="shared" si="51"/>
        <v>0</v>
      </c>
      <c r="J178" s="87">
        <f t="shared" si="51"/>
        <v>0</v>
      </c>
      <c r="K178" s="87">
        <f t="shared" si="51"/>
        <v>0</v>
      </c>
      <c r="L178" s="87">
        <f t="shared" si="51"/>
        <v>0</v>
      </c>
      <c r="M178" s="88">
        <f t="shared" si="51"/>
        <v>0</v>
      </c>
    </row>
    <row r="179" spans="1:14" ht="15.75" thickBot="1" x14ac:dyDescent="0.3">
      <c r="A179" s="58">
        <v>41</v>
      </c>
      <c r="B179" s="77" t="str">
        <f t="shared" si="45"/>
        <v xml:space="preserve">DRESDNER  LATEINAMERIKA S.A. C. DE BOLSA </v>
      </c>
      <c r="C179" s="87">
        <f t="shared" si="51"/>
        <v>0</v>
      </c>
      <c r="D179" s="87">
        <f t="shared" si="51"/>
        <v>0</v>
      </c>
      <c r="E179" s="87">
        <f t="shared" si="51"/>
        <v>0</v>
      </c>
      <c r="F179" s="87">
        <v>0</v>
      </c>
      <c r="G179" s="87">
        <f t="shared" si="51"/>
        <v>0</v>
      </c>
      <c r="H179" s="87">
        <f t="shared" si="51"/>
        <v>0</v>
      </c>
      <c r="I179" s="87">
        <f t="shared" si="51"/>
        <v>0</v>
      </c>
      <c r="J179" s="87">
        <f t="shared" si="51"/>
        <v>0</v>
      </c>
      <c r="K179" s="87">
        <f t="shared" si="51"/>
        <v>0</v>
      </c>
      <c r="L179" s="87">
        <f t="shared" si="51"/>
        <v>0</v>
      </c>
      <c r="M179" s="89">
        <f t="shared" si="51"/>
        <v>0</v>
      </c>
    </row>
    <row r="180" spans="1:14" ht="17.25" thickTop="1" thickBot="1" x14ac:dyDescent="0.3">
      <c r="A180" s="66"/>
      <c r="B180" s="80" t="s">
        <v>4</v>
      </c>
      <c r="C180" s="90">
        <f t="shared" ref="C180:M180" si="52">SUM(C139:C179)</f>
        <v>99.999999999999943</v>
      </c>
      <c r="D180" s="90">
        <f t="shared" si="52"/>
        <v>100.00000000000003</v>
      </c>
      <c r="E180" s="90">
        <f t="shared" si="52"/>
        <v>99.999999999999986</v>
      </c>
      <c r="F180" s="90">
        <v>0</v>
      </c>
      <c r="G180" s="90">
        <f t="shared" si="52"/>
        <v>100.00000000000004</v>
      </c>
      <c r="H180" s="90">
        <f t="shared" si="52"/>
        <v>100.00000000000006</v>
      </c>
      <c r="I180" s="90">
        <f t="shared" si="52"/>
        <v>100.00000000000004</v>
      </c>
      <c r="J180" s="90">
        <f t="shared" si="52"/>
        <v>100</v>
      </c>
      <c r="K180" s="90">
        <f t="shared" si="52"/>
        <v>100</v>
      </c>
      <c r="L180" s="90">
        <f t="shared" si="52"/>
        <v>100</v>
      </c>
      <c r="M180" s="91">
        <f t="shared" si="52"/>
        <v>100.00000000000003</v>
      </c>
    </row>
    <row r="181" spans="1:14" ht="17.25" thickTop="1" thickBot="1" x14ac:dyDescent="0.3">
      <c r="A181" s="66"/>
      <c r="B181" s="80" t="s">
        <v>72</v>
      </c>
      <c r="C181" s="92">
        <v>736683.77141200041</v>
      </c>
      <c r="D181" s="92">
        <v>39.841999999999992</v>
      </c>
      <c r="E181" s="92">
        <v>21.551664000000002</v>
      </c>
      <c r="F181" s="92">
        <v>0</v>
      </c>
      <c r="G181" s="92">
        <v>4138916.3950179992</v>
      </c>
      <c r="H181" s="92">
        <v>443580.67941399984</v>
      </c>
      <c r="I181" s="92">
        <v>4042528.1568099991</v>
      </c>
      <c r="J181" s="92">
        <v>1.0336000000000001</v>
      </c>
      <c r="K181" s="92">
        <v>12510.659318</v>
      </c>
      <c r="L181" s="92">
        <v>8483186.7540300004</v>
      </c>
      <c r="M181" s="93">
        <v>17857468.843265995</v>
      </c>
      <c r="N181" s="61"/>
    </row>
    <row r="182" spans="1:14" ht="15.75" thickTop="1" x14ac:dyDescent="0.25"/>
    <row r="183" spans="1:14" x14ac:dyDescent="0.25">
      <c r="A183" s="83" t="s">
        <v>86</v>
      </c>
      <c r="B183" s="83" t="s">
        <v>89</v>
      </c>
    </row>
    <row r="184" spans="1:14" x14ac:dyDescent="0.25">
      <c r="A184" s="83" t="s">
        <v>88</v>
      </c>
      <c r="B184" s="83" t="s">
        <v>96</v>
      </c>
    </row>
    <row r="185" spans="1:14" x14ac:dyDescent="0.25">
      <c r="A185" s="83"/>
      <c r="B185" s="83"/>
    </row>
    <row r="186" spans="1:14" x14ac:dyDescent="0.25">
      <c r="A186" s="83"/>
      <c r="B186" s="83" t="s">
        <v>64</v>
      </c>
    </row>
    <row r="345" spans="1:13" ht="15.75" x14ac:dyDescent="0.25">
      <c r="A345" s="72"/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52"/>
      <c r="M345" s="73"/>
    </row>
    <row r="346" spans="1:13" ht="15.75" x14ac:dyDescent="0.25">
      <c r="A346" s="74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6"/>
    </row>
    <row r="347" spans="1:13" ht="15.75" x14ac:dyDescent="0.25">
      <c r="A347" s="7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95"/>
    </row>
    <row r="348" spans="1:13" x14ac:dyDescent="0.25">
      <c r="A348" s="58"/>
      <c r="B348" s="51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</row>
    <row r="349" spans="1:13" x14ac:dyDescent="0.25">
      <c r="A349" s="58"/>
      <c r="B349" s="51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</row>
    <row r="350" spans="1:13" x14ac:dyDescent="0.25">
      <c r="A350" s="58"/>
      <c r="B350" s="51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</row>
    <row r="351" spans="1:13" x14ac:dyDescent="0.25">
      <c r="A351" s="58"/>
      <c r="B351" s="51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</row>
    <row r="352" spans="1:13" x14ac:dyDescent="0.25">
      <c r="A352" s="58"/>
      <c r="B352" s="51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</row>
    <row r="353" spans="1:13" x14ac:dyDescent="0.25">
      <c r="A353" s="58"/>
      <c r="B353" s="51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</row>
    <row r="354" spans="1:13" x14ac:dyDescent="0.25">
      <c r="A354" s="58"/>
      <c r="B354" s="51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</row>
    <row r="355" spans="1:13" x14ac:dyDescent="0.25">
      <c r="A355" s="58"/>
      <c r="B355" s="51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</row>
    <row r="356" spans="1:13" x14ac:dyDescent="0.25">
      <c r="A356" s="58"/>
      <c r="B356" s="51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</row>
    <row r="357" spans="1:13" x14ac:dyDescent="0.25">
      <c r="A357" s="58"/>
      <c r="B357" s="51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</row>
    <row r="358" spans="1:13" x14ac:dyDescent="0.25">
      <c r="A358" s="58"/>
      <c r="B358" s="51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</row>
    <row r="359" spans="1:13" x14ac:dyDescent="0.25">
      <c r="A359" s="58"/>
      <c r="B359" s="51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</row>
    <row r="360" spans="1:13" x14ac:dyDescent="0.25">
      <c r="A360" s="58"/>
      <c r="B360" s="51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</row>
    <row r="361" spans="1:13" x14ac:dyDescent="0.25">
      <c r="A361" s="58"/>
      <c r="B361" s="51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</row>
    <row r="362" spans="1:13" x14ac:dyDescent="0.25">
      <c r="A362" s="58"/>
      <c r="B362" s="51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</row>
    <row r="363" spans="1:13" x14ac:dyDescent="0.25">
      <c r="A363" s="58"/>
      <c r="B363" s="51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</row>
    <row r="364" spans="1:13" x14ac:dyDescent="0.25">
      <c r="A364" s="58"/>
      <c r="B364" s="51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</row>
    <row r="365" spans="1:13" x14ac:dyDescent="0.25">
      <c r="A365" s="58"/>
      <c r="B365" s="51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</row>
    <row r="366" spans="1:13" x14ac:dyDescent="0.25">
      <c r="A366" s="58"/>
      <c r="B366" s="51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</row>
    <row r="367" spans="1:13" x14ac:dyDescent="0.25">
      <c r="A367" s="58"/>
      <c r="B367" s="51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</row>
    <row r="368" spans="1:13" x14ac:dyDescent="0.25">
      <c r="A368" s="58"/>
      <c r="B368" s="51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</row>
    <row r="369" spans="1:13" x14ac:dyDescent="0.25">
      <c r="A369" s="58"/>
      <c r="B369" s="51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</row>
    <row r="370" spans="1:13" x14ac:dyDescent="0.25">
      <c r="A370" s="58"/>
      <c r="B370" s="51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</row>
    <row r="371" spans="1:13" x14ac:dyDescent="0.25">
      <c r="A371" s="58"/>
      <c r="B371" s="51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</row>
    <row r="372" spans="1:13" x14ac:dyDescent="0.25">
      <c r="A372" s="58"/>
      <c r="B372" s="51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3" x14ac:dyDescent="0.25">
      <c r="A373" s="58"/>
      <c r="B373" s="51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</row>
    <row r="374" spans="1:13" x14ac:dyDescent="0.25">
      <c r="A374" s="58"/>
      <c r="B374" s="51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</row>
    <row r="375" spans="1:13" x14ac:dyDescent="0.25">
      <c r="A375" s="58"/>
      <c r="B375" s="51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</row>
    <row r="376" spans="1:13" x14ac:dyDescent="0.25">
      <c r="A376" s="58"/>
      <c r="B376" s="51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</row>
    <row r="377" spans="1:13" x14ac:dyDescent="0.25">
      <c r="A377" s="58"/>
      <c r="B377" s="51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</row>
    <row r="378" spans="1:13" x14ac:dyDescent="0.25">
      <c r="A378" s="58"/>
      <c r="B378" s="51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</row>
    <row r="379" spans="1:13" x14ac:dyDescent="0.25">
      <c r="A379" s="58"/>
      <c r="B379" s="51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</row>
    <row r="380" spans="1:13" x14ac:dyDescent="0.25">
      <c r="A380" s="58"/>
      <c r="B380" s="51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</row>
    <row r="381" spans="1:13" x14ac:dyDescent="0.25">
      <c r="A381" s="58"/>
      <c r="B381" s="51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</row>
    <row r="382" spans="1:13" x14ac:dyDescent="0.25">
      <c r="A382" s="58"/>
      <c r="B382" s="51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</row>
    <row r="383" spans="1:13" x14ac:dyDescent="0.25">
      <c r="A383" s="58"/>
      <c r="B383" s="51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</row>
    <row r="384" spans="1:13" ht="15.75" x14ac:dyDescent="0.25">
      <c r="A384" s="58"/>
      <c r="B384" s="94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</row>
    <row r="385" spans="1:13" ht="15.75" x14ac:dyDescent="0.25">
      <c r="A385" s="68"/>
      <c r="B385" s="69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8"/>
    </row>
  </sheetData>
  <mergeCells count="12">
    <mergeCell ref="C136:K136"/>
    <mergeCell ref="C1:K1"/>
    <mergeCell ref="C2:K2"/>
    <mergeCell ref="A3:M3"/>
    <mergeCell ref="C4:K4"/>
    <mergeCell ref="A72:M72"/>
    <mergeCell ref="A73:M73"/>
    <mergeCell ref="A74:M74"/>
    <mergeCell ref="B75:K75"/>
    <mergeCell ref="A132:M132"/>
    <mergeCell ref="A133:M133"/>
    <mergeCell ref="A134:M1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opLeftCell="A70" workbookViewId="0">
      <selection activeCell="A72" sqref="A72:M72"/>
    </sheetView>
  </sheetViews>
  <sheetFormatPr baseColWidth="10" defaultRowHeight="15" x14ac:dyDescent="0.25"/>
  <cols>
    <col min="1" max="1" width="3.7109375" customWidth="1"/>
    <col min="2" max="2" width="46.85546875" customWidth="1"/>
    <col min="3" max="3" width="24" customWidth="1"/>
    <col min="4" max="4" width="16.42578125" customWidth="1"/>
    <col min="5" max="5" width="17.42578125" customWidth="1"/>
    <col min="6" max="6" width="16.5703125" customWidth="1"/>
    <col min="7" max="7" width="22.7109375" customWidth="1"/>
    <col min="8" max="8" width="18.85546875" customWidth="1"/>
    <col min="9" max="9" width="20.7109375" customWidth="1"/>
    <col min="10" max="10" width="16.85546875" customWidth="1"/>
    <col min="11" max="11" width="22.85546875" customWidth="1"/>
    <col min="12" max="12" width="22" customWidth="1"/>
    <col min="13" max="13" width="31.140625" customWidth="1"/>
    <col min="15" max="15" width="13.7109375" bestFit="1" customWidth="1"/>
    <col min="257" max="257" width="3.7109375" customWidth="1"/>
    <col min="258" max="258" width="46.85546875" customWidth="1"/>
    <col min="259" max="259" width="24" customWidth="1"/>
    <col min="260" max="260" width="16.42578125" customWidth="1"/>
    <col min="261" max="261" width="17.42578125" customWidth="1"/>
    <col min="262" max="262" width="16.5703125" customWidth="1"/>
    <col min="263" max="263" width="22.7109375" customWidth="1"/>
    <col min="264" max="264" width="18.85546875" customWidth="1"/>
    <col min="265" max="265" width="20.7109375" customWidth="1"/>
    <col min="266" max="266" width="16.85546875" customWidth="1"/>
    <col min="267" max="267" width="22.85546875" customWidth="1"/>
    <col min="268" max="268" width="22" customWidth="1"/>
    <col min="269" max="269" width="31.140625" customWidth="1"/>
    <col min="271" max="271" width="13.7109375" bestFit="1" customWidth="1"/>
    <col min="513" max="513" width="3.7109375" customWidth="1"/>
    <col min="514" max="514" width="46.85546875" customWidth="1"/>
    <col min="515" max="515" width="24" customWidth="1"/>
    <col min="516" max="516" width="16.42578125" customWidth="1"/>
    <col min="517" max="517" width="17.42578125" customWidth="1"/>
    <col min="518" max="518" width="16.5703125" customWidth="1"/>
    <col min="519" max="519" width="22.7109375" customWidth="1"/>
    <col min="520" max="520" width="18.85546875" customWidth="1"/>
    <col min="521" max="521" width="20.7109375" customWidth="1"/>
    <col min="522" max="522" width="16.85546875" customWidth="1"/>
    <col min="523" max="523" width="22.85546875" customWidth="1"/>
    <col min="524" max="524" width="22" customWidth="1"/>
    <col min="525" max="525" width="31.140625" customWidth="1"/>
    <col min="527" max="527" width="13.7109375" bestFit="1" customWidth="1"/>
    <col min="769" max="769" width="3.7109375" customWidth="1"/>
    <col min="770" max="770" width="46.85546875" customWidth="1"/>
    <col min="771" max="771" width="24" customWidth="1"/>
    <col min="772" max="772" width="16.42578125" customWidth="1"/>
    <col min="773" max="773" width="17.42578125" customWidth="1"/>
    <col min="774" max="774" width="16.5703125" customWidth="1"/>
    <col min="775" max="775" width="22.7109375" customWidth="1"/>
    <col min="776" max="776" width="18.85546875" customWidth="1"/>
    <col min="777" max="777" width="20.7109375" customWidth="1"/>
    <col min="778" max="778" width="16.85546875" customWidth="1"/>
    <col min="779" max="779" width="22.85546875" customWidth="1"/>
    <col min="780" max="780" width="22" customWidth="1"/>
    <col min="781" max="781" width="31.140625" customWidth="1"/>
    <col min="783" max="783" width="13.7109375" bestFit="1" customWidth="1"/>
    <col min="1025" max="1025" width="3.7109375" customWidth="1"/>
    <col min="1026" max="1026" width="46.85546875" customWidth="1"/>
    <col min="1027" max="1027" width="24" customWidth="1"/>
    <col min="1028" max="1028" width="16.42578125" customWidth="1"/>
    <col min="1029" max="1029" width="17.42578125" customWidth="1"/>
    <col min="1030" max="1030" width="16.5703125" customWidth="1"/>
    <col min="1031" max="1031" width="22.7109375" customWidth="1"/>
    <col min="1032" max="1032" width="18.85546875" customWidth="1"/>
    <col min="1033" max="1033" width="20.7109375" customWidth="1"/>
    <col min="1034" max="1034" width="16.85546875" customWidth="1"/>
    <col min="1035" max="1035" width="22.85546875" customWidth="1"/>
    <col min="1036" max="1036" width="22" customWidth="1"/>
    <col min="1037" max="1037" width="31.140625" customWidth="1"/>
    <col min="1039" max="1039" width="13.7109375" bestFit="1" customWidth="1"/>
    <col min="1281" max="1281" width="3.7109375" customWidth="1"/>
    <col min="1282" max="1282" width="46.85546875" customWidth="1"/>
    <col min="1283" max="1283" width="24" customWidth="1"/>
    <col min="1284" max="1284" width="16.42578125" customWidth="1"/>
    <col min="1285" max="1285" width="17.42578125" customWidth="1"/>
    <col min="1286" max="1286" width="16.5703125" customWidth="1"/>
    <col min="1287" max="1287" width="22.7109375" customWidth="1"/>
    <col min="1288" max="1288" width="18.85546875" customWidth="1"/>
    <col min="1289" max="1289" width="20.7109375" customWidth="1"/>
    <col min="1290" max="1290" width="16.85546875" customWidth="1"/>
    <col min="1291" max="1291" width="22.85546875" customWidth="1"/>
    <col min="1292" max="1292" width="22" customWidth="1"/>
    <col min="1293" max="1293" width="31.140625" customWidth="1"/>
    <col min="1295" max="1295" width="13.7109375" bestFit="1" customWidth="1"/>
    <col min="1537" max="1537" width="3.7109375" customWidth="1"/>
    <col min="1538" max="1538" width="46.85546875" customWidth="1"/>
    <col min="1539" max="1539" width="24" customWidth="1"/>
    <col min="1540" max="1540" width="16.42578125" customWidth="1"/>
    <col min="1541" max="1541" width="17.42578125" customWidth="1"/>
    <col min="1542" max="1542" width="16.5703125" customWidth="1"/>
    <col min="1543" max="1543" width="22.7109375" customWidth="1"/>
    <col min="1544" max="1544" width="18.85546875" customWidth="1"/>
    <col min="1545" max="1545" width="20.7109375" customWidth="1"/>
    <col min="1546" max="1546" width="16.85546875" customWidth="1"/>
    <col min="1547" max="1547" width="22.85546875" customWidth="1"/>
    <col min="1548" max="1548" width="22" customWidth="1"/>
    <col min="1549" max="1549" width="31.140625" customWidth="1"/>
    <col min="1551" max="1551" width="13.7109375" bestFit="1" customWidth="1"/>
    <col min="1793" max="1793" width="3.7109375" customWidth="1"/>
    <col min="1794" max="1794" width="46.85546875" customWidth="1"/>
    <col min="1795" max="1795" width="24" customWidth="1"/>
    <col min="1796" max="1796" width="16.42578125" customWidth="1"/>
    <col min="1797" max="1797" width="17.42578125" customWidth="1"/>
    <col min="1798" max="1798" width="16.5703125" customWidth="1"/>
    <col min="1799" max="1799" width="22.7109375" customWidth="1"/>
    <col min="1800" max="1800" width="18.85546875" customWidth="1"/>
    <col min="1801" max="1801" width="20.7109375" customWidth="1"/>
    <col min="1802" max="1802" width="16.85546875" customWidth="1"/>
    <col min="1803" max="1803" width="22.85546875" customWidth="1"/>
    <col min="1804" max="1804" width="22" customWidth="1"/>
    <col min="1805" max="1805" width="31.140625" customWidth="1"/>
    <col min="1807" max="1807" width="13.7109375" bestFit="1" customWidth="1"/>
    <col min="2049" max="2049" width="3.7109375" customWidth="1"/>
    <col min="2050" max="2050" width="46.85546875" customWidth="1"/>
    <col min="2051" max="2051" width="24" customWidth="1"/>
    <col min="2052" max="2052" width="16.42578125" customWidth="1"/>
    <col min="2053" max="2053" width="17.42578125" customWidth="1"/>
    <col min="2054" max="2054" width="16.5703125" customWidth="1"/>
    <col min="2055" max="2055" width="22.7109375" customWidth="1"/>
    <col min="2056" max="2056" width="18.85546875" customWidth="1"/>
    <col min="2057" max="2057" width="20.7109375" customWidth="1"/>
    <col min="2058" max="2058" width="16.85546875" customWidth="1"/>
    <col min="2059" max="2059" width="22.85546875" customWidth="1"/>
    <col min="2060" max="2060" width="22" customWidth="1"/>
    <col min="2061" max="2061" width="31.140625" customWidth="1"/>
    <col min="2063" max="2063" width="13.7109375" bestFit="1" customWidth="1"/>
    <col min="2305" max="2305" width="3.7109375" customWidth="1"/>
    <col min="2306" max="2306" width="46.85546875" customWidth="1"/>
    <col min="2307" max="2307" width="24" customWidth="1"/>
    <col min="2308" max="2308" width="16.42578125" customWidth="1"/>
    <col min="2309" max="2309" width="17.42578125" customWidth="1"/>
    <col min="2310" max="2310" width="16.5703125" customWidth="1"/>
    <col min="2311" max="2311" width="22.7109375" customWidth="1"/>
    <col min="2312" max="2312" width="18.85546875" customWidth="1"/>
    <col min="2313" max="2313" width="20.7109375" customWidth="1"/>
    <col min="2314" max="2314" width="16.85546875" customWidth="1"/>
    <col min="2315" max="2315" width="22.85546875" customWidth="1"/>
    <col min="2316" max="2316" width="22" customWidth="1"/>
    <col min="2317" max="2317" width="31.140625" customWidth="1"/>
    <col min="2319" max="2319" width="13.7109375" bestFit="1" customWidth="1"/>
    <col min="2561" max="2561" width="3.7109375" customWidth="1"/>
    <col min="2562" max="2562" width="46.85546875" customWidth="1"/>
    <col min="2563" max="2563" width="24" customWidth="1"/>
    <col min="2564" max="2564" width="16.42578125" customWidth="1"/>
    <col min="2565" max="2565" width="17.42578125" customWidth="1"/>
    <col min="2566" max="2566" width="16.5703125" customWidth="1"/>
    <col min="2567" max="2567" width="22.7109375" customWidth="1"/>
    <col min="2568" max="2568" width="18.85546875" customWidth="1"/>
    <col min="2569" max="2569" width="20.7109375" customWidth="1"/>
    <col min="2570" max="2570" width="16.85546875" customWidth="1"/>
    <col min="2571" max="2571" width="22.85546875" customWidth="1"/>
    <col min="2572" max="2572" width="22" customWidth="1"/>
    <col min="2573" max="2573" width="31.140625" customWidth="1"/>
    <col min="2575" max="2575" width="13.7109375" bestFit="1" customWidth="1"/>
    <col min="2817" max="2817" width="3.7109375" customWidth="1"/>
    <col min="2818" max="2818" width="46.85546875" customWidth="1"/>
    <col min="2819" max="2819" width="24" customWidth="1"/>
    <col min="2820" max="2820" width="16.42578125" customWidth="1"/>
    <col min="2821" max="2821" width="17.42578125" customWidth="1"/>
    <col min="2822" max="2822" width="16.5703125" customWidth="1"/>
    <col min="2823" max="2823" width="22.7109375" customWidth="1"/>
    <col min="2824" max="2824" width="18.85546875" customWidth="1"/>
    <col min="2825" max="2825" width="20.7109375" customWidth="1"/>
    <col min="2826" max="2826" width="16.85546875" customWidth="1"/>
    <col min="2827" max="2827" width="22.85546875" customWidth="1"/>
    <col min="2828" max="2828" width="22" customWidth="1"/>
    <col min="2829" max="2829" width="31.140625" customWidth="1"/>
    <col min="2831" max="2831" width="13.7109375" bestFit="1" customWidth="1"/>
    <col min="3073" max="3073" width="3.7109375" customWidth="1"/>
    <col min="3074" max="3074" width="46.85546875" customWidth="1"/>
    <col min="3075" max="3075" width="24" customWidth="1"/>
    <col min="3076" max="3076" width="16.42578125" customWidth="1"/>
    <col min="3077" max="3077" width="17.42578125" customWidth="1"/>
    <col min="3078" max="3078" width="16.5703125" customWidth="1"/>
    <col min="3079" max="3079" width="22.7109375" customWidth="1"/>
    <col min="3080" max="3080" width="18.85546875" customWidth="1"/>
    <col min="3081" max="3081" width="20.7109375" customWidth="1"/>
    <col min="3082" max="3082" width="16.85546875" customWidth="1"/>
    <col min="3083" max="3083" width="22.85546875" customWidth="1"/>
    <col min="3084" max="3084" width="22" customWidth="1"/>
    <col min="3085" max="3085" width="31.140625" customWidth="1"/>
    <col min="3087" max="3087" width="13.7109375" bestFit="1" customWidth="1"/>
    <col min="3329" max="3329" width="3.7109375" customWidth="1"/>
    <col min="3330" max="3330" width="46.85546875" customWidth="1"/>
    <col min="3331" max="3331" width="24" customWidth="1"/>
    <col min="3332" max="3332" width="16.42578125" customWidth="1"/>
    <col min="3333" max="3333" width="17.42578125" customWidth="1"/>
    <col min="3334" max="3334" width="16.5703125" customWidth="1"/>
    <col min="3335" max="3335" width="22.7109375" customWidth="1"/>
    <col min="3336" max="3336" width="18.85546875" customWidth="1"/>
    <col min="3337" max="3337" width="20.7109375" customWidth="1"/>
    <col min="3338" max="3338" width="16.85546875" customWidth="1"/>
    <col min="3339" max="3339" width="22.85546875" customWidth="1"/>
    <col min="3340" max="3340" width="22" customWidth="1"/>
    <col min="3341" max="3341" width="31.140625" customWidth="1"/>
    <col min="3343" max="3343" width="13.7109375" bestFit="1" customWidth="1"/>
    <col min="3585" max="3585" width="3.7109375" customWidth="1"/>
    <col min="3586" max="3586" width="46.85546875" customWidth="1"/>
    <col min="3587" max="3587" width="24" customWidth="1"/>
    <col min="3588" max="3588" width="16.42578125" customWidth="1"/>
    <col min="3589" max="3589" width="17.42578125" customWidth="1"/>
    <col min="3590" max="3590" width="16.5703125" customWidth="1"/>
    <col min="3591" max="3591" width="22.7109375" customWidth="1"/>
    <col min="3592" max="3592" width="18.85546875" customWidth="1"/>
    <col min="3593" max="3593" width="20.7109375" customWidth="1"/>
    <col min="3594" max="3594" width="16.85546875" customWidth="1"/>
    <col min="3595" max="3595" width="22.85546875" customWidth="1"/>
    <col min="3596" max="3596" width="22" customWidth="1"/>
    <col min="3597" max="3597" width="31.140625" customWidth="1"/>
    <col min="3599" max="3599" width="13.7109375" bestFit="1" customWidth="1"/>
    <col min="3841" max="3841" width="3.7109375" customWidth="1"/>
    <col min="3842" max="3842" width="46.85546875" customWidth="1"/>
    <col min="3843" max="3843" width="24" customWidth="1"/>
    <col min="3844" max="3844" width="16.42578125" customWidth="1"/>
    <col min="3845" max="3845" width="17.42578125" customWidth="1"/>
    <col min="3846" max="3846" width="16.5703125" customWidth="1"/>
    <col min="3847" max="3847" width="22.7109375" customWidth="1"/>
    <col min="3848" max="3848" width="18.85546875" customWidth="1"/>
    <col min="3849" max="3849" width="20.7109375" customWidth="1"/>
    <col min="3850" max="3850" width="16.85546875" customWidth="1"/>
    <col min="3851" max="3851" width="22.85546875" customWidth="1"/>
    <col min="3852" max="3852" width="22" customWidth="1"/>
    <col min="3853" max="3853" width="31.140625" customWidth="1"/>
    <col min="3855" max="3855" width="13.7109375" bestFit="1" customWidth="1"/>
    <col min="4097" max="4097" width="3.7109375" customWidth="1"/>
    <col min="4098" max="4098" width="46.85546875" customWidth="1"/>
    <col min="4099" max="4099" width="24" customWidth="1"/>
    <col min="4100" max="4100" width="16.42578125" customWidth="1"/>
    <col min="4101" max="4101" width="17.42578125" customWidth="1"/>
    <col min="4102" max="4102" width="16.5703125" customWidth="1"/>
    <col min="4103" max="4103" width="22.7109375" customWidth="1"/>
    <col min="4104" max="4104" width="18.85546875" customWidth="1"/>
    <col min="4105" max="4105" width="20.7109375" customWidth="1"/>
    <col min="4106" max="4106" width="16.85546875" customWidth="1"/>
    <col min="4107" max="4107" width="22.85546875" customWidth="1"/>
    <col min="4108" max="4108" width="22" customWidth="1"/>
    <col min="4109" max="4109" width="31.140625" customWidth="1"/>
    <col min="4111" max="4111" width="13.7109375" bestFit="1" customWidth="1"/>
    <col min="4353" max="4353" width="3.7109375" customWidth="1"/>
    <col min="4354" max="4354" width="46.85546875" customWidth="1"/>
    <col min="4355" max="4355" width="24" customWidth="1"/>
    <col min="4356" max="4356" width="16.42578125" customWidth="1"/>
    <col min="4357" max="4357" width="17.42578125" customWidth="1"/>
    <col min="4358" max="4358" width="16.5703125" customWidth="1"/>
    <col min="4359" max="4359" width="22.7109375" customWidth="1"/>
    <col min="4360" max="4360" width="18.85546875" customWidth="1"/>
    <col min="4361" max="4361" width="20.7109375" customWidth="1"/>
    <col min="4362" max="4362" width="16.85546875" customWidth="1"/>
    <col min="4363" max="4363" width="22.85546875" customWidth="1"/>
    <col min="4364" max="4364" width="22" customWidth="1"/>
    <col min="4365" max="4365" width="31.140625" customWidth="1"/>
    <col min="4367" max="4367" width="13.7109375" bestFit="1" customWidth="1"/>
    <col min="4609" max="4609" width="3.7109375" customWidth="1"/>
    <col min="4610" max="4610" width="46.85546875" customWidth="1"/>
    <col min="4611" max="4611" width="24" customWidth="1"/>
    <col min="4612" max="4612" width="16.42578125" customWidth="1"/>
    <col min="4613" max="4613" width="17.42578125" customWidth="1"/>
    <col min="4614" max="4614" width="16.5703125" customWidth="1"/>
    <col min="4615" max="4615" width="22.7109375" customWidth="1"/>
    <col min="4616" max="4616" width="18.85546875" customWidth="1"/>
    <col min="4617" max="4617" width="20.7109375" customWidth="1"/>
    <col min="4618" max="4618" width="16.85546875" customWidth="1"/>
    <col min="4619" max="4619" width="22.85546875" customWidth="1"/>
    <col min="4620" max="4620" width="22" customWidth="1"/>
    <col min="4621" max="4621" width="31.140625" customWidth="1"/>
    <col min="4623" max="4623" width="13.7109375" bestFit="1" customWidth="1"/>
    <col min="4865" max="4865" width="3.7109375" customWidth="1"/>
    <col min="4866" max="4866" width="46.85546875" customWidth="1"/>
    <col min="4867" max="4867" width="24" customWidth="1"/>
    <col min="4868" max="4868" width="16.42578125" customWidth="1"/>
    <col min="4869" max="4869" width="17.42578125" customWidth="1"/>
    <col min="4870" max="4870" width="16.5703125" customWidth="1"/>
    <col min="4871" max="4871" width="22.7109375" customWidth="1"/>
    <col min="4872" max="4872" width="18.85546875" customWidth="1"/>
    <col min="4873" max="4873" width="20.7109375" customWidth="1"/>
    <col min="4874" max="4874" width="16.85546875" customWidth="1"/>
    <col min="4875" max="4875" width="22.85546875" customWidth="1"/>
    <col min="4876" max="4876" width="22" customWidth="1"/>
    <col min="4877" max="4877" width="31.140625" customWidth="1"/>
    <col min="4879" max="4879" width="13.7109375" bestFit="1" customWidth="1"/>
    <col min="5121" max="5121" width="3.7109375" customWidth="1"/>
    <col min="5122" max="5122" width="46.85546875" customWidth="1"/>
    <col min="5123" max="5123" width="24" customWidth="1"/>
    <col min="5124" max="5124" width="16.42578125" customWidth="1"/>
    <col min="5125" max="5125" width="17.42578125" customWidth="1"/>
    <col min="5126" max="5126" width="16.5703125" customWidth="1"/>
    <col min="5127" max="5127" width="22.7109375" customWidth="1"/>
    <col min="5128" max="5128" width="18.85546875" customWidth="1"/>
    <col min="5129" max="5129" width="20.7109375" customWidth="1"/>
    <col min="5130" max="5130" width="16.85546875" customWidth="1"/>
    <col min="5131" max="5131" width="22.85546875" customWidth="1"/>
    <col min="5132" max="5132" width="22" customWidth="1"/>
    <col min="5133" max="5133" width="31.140625" customWidth="1"/>
    <col min="5135" max="5135" width="13.7109375" bestFit="1" customWidth="1"/>
    <col min="5377" max="5377" width="3.7109375" customWidth="1"/>
    <col min="5378" max="5378" width="46.85546875" customWidth="1"/>
    <col min="5379" max="5379" width="24" customWidth="1"/>
    <col min="5380" max="5380" width="16.42578125" customWidth="1"/>
    <col min="5381" max="5381" width="17.42578125" customWidth="1"/>
    <col min="5382" max="5382" width="16.5703125" customWidth="1"/>
    <col min="5383" max="5383" width="22.7109375" customWidth="1"/>
    <col min="5384" max="5384" width="18.85546875" customWidth="1"/>
    <col min="5385" max="5385" width="20.7109375" customWidth="1"/>
    <col min="5386" max="5386" width="16.85546875" customWidth="1"/>
    <col min="5387" max="5387" width="22.85546875" customWidth="1"/>
    <col min="5388" max="5388" width="22" customWidth="1"/>
    <col min="5389" max="5389" width="31.140625" customWidth="1"/>
    <col min="5391" max="5391" width="13.7109375" bestFit="1" customWidth="1"/>
    <col min="5633" max="5633" width="3.7109375" customWidth="1"/>
    <col min="5634" max="5634" width="46.85546875" customWidth="1"/>
    <col min="5635" max="5635" width="24" customWidth="1"/>
    <col min="5636" max="5636" width="16.42578125" customWidth="1"/>
    <col min="5637" max="5637" width="17.42578125" customWidth="1"/>
    <col min="5638" max="5638" width="16.5703125" customWidth="1"/>
    <col min="5639" max="5639" width="22.7109375" customWidth="1"/>
    <col min="5640" max="5640" width="18.85546875" customWidth="1"/>
    <col min="5641" max="5641" width="20.7109375" customWidth="1"/>
    <col min="5642" max="5642" width="16.85546875" customWidth="1"/>
    <col min="5643" max="5643" width="22.85546875" customWidth="1"/>
    <col min="5644" max="5644" width="22" customWidth="1"/>
    <col min="5645" max="5645" width="31.140625" customWidth="1"/>
    <col min="5647" max="5647" width="13.7109375" bestFit="1" customWidth="1"/>
    <col min="5889" max="5889" width="3.7109375" customWidth="1"/>
    <col min="5890" max="5890" width="46.85546875" customWidth="1"/>
    <col min="5891" max="5891" width="24" customWidth="1"/>
    <col min="5892" max="5892" width="16.42578125" customWidth="1"/>
    <col min="5893" max="5893" width="17.42578125" customWidth="1"/>
    <col min="5894" max="5894" width="16.5703125" customWidth="1"/>
    <col min="5895" max="5895" width="22.7109375" customWidth="1"/>
    <col min="5896" max="5896" width="18.85546875" customWidth="1"/>
    <col min="5897" max="5897" width="20.7109375" customWidth="1"/>
    <col min="5898" max="5898" width="16.85546875" customWidth="1"/>
    <col min="5899" max="5899" width="22.85546875" customWidth="1"/>
    <col min="5900" max="5900" width="22" customWidth="1"/>
    <col min="5901" max="5901" width="31.140625" customWidth="1"/>
    <col min="5903" max="5903" width="13.7109375" bestFit="1" customWidth="1"/>
    <col min="6145" max="6145" width="3.7109375" customWidth="1"/>
    <col min="6146" max="6146" width="46.85546875" customWidth="1"/>
    <col min="6147" max="6147" width="24" customWidth="1"/>
    <col min="6148" max="6148" width="16.42578125" customWidth="1"/>
    <col min="6149" max="6149" width="17.42578125" customWidth="1"/>
    <col min="6150" max="6150" width="16.5703125" customWidth="1"/>
    <col min="6151" max="6151" width="22.7109375" customWidth="1"/>
    <col min="6152" max="6152" width="18.85546875" customWidth="1"/>
    <col min="6153" max="6153" width="20.7109375" customWidth="1"/>
    <col min="6154" max="6154" width="16.85546875" customWidth="1"/>
    <col min="6155" max="6155" width="22.85546875" customWidth="1"/>
    <col min="6156" max="6156" width="22" customWidth="1"/>
    <col min="6157" max="6157" width="31.140625" customWidth="1"/>
    <col min="6159" max="6159" width="13.7109375" bestFit="1" customWidth="1"/>
    <col min="6401" max="6401" width="3.7109375" customWidth="1"/>
    <col min="6402" max="6402" width="46.85546875" customWidth="1"/>
    <col min="6403" max="6403" width="24" customWidth="1"/>
    <col min="6404" max="6404" width="16.42578125" customWidth="1"/>
    <col min="6405" max="6405" width="17.42578125" customWidth="1"/>
    <col min="6406" max="6406" width="16.5703125" customWidth="1"/>
    <col min="6407" max="6407" width="22.7109375" customWidth="1"/>
    <col min="6408" max="6408" width="18.85546875" customWidth="1"/>
    <col min="6409" max="6409" width="20.7109375" customWidth="1"/>
    <col min="6410" max="6410" width="16.85546875" customWidth="1"/>
    <col min="6411" max="6411" width="22.85546875" customWidth="1"/>
    <col min="6412" max="6412" width="22" customWidth="1"/>
    <col min="6413" max="6413" width="31.140625" customWidth="1"/>
    <col min="6415" max="6415" width="13.7109375" bestFit="1" customWidth="1"/>
    <col min="6657" max="6657" width="3.7109375" customWidth="1"/>
    <col min="6658" max="6658" width="46.85546875" customWidth="1"/>
    <col min="6659" max="6659" width="24" customWidth="1"/>
    <col min="6660" max="6660" width="16.42578125" customWidth="1"/>
    <col min="6661" max="6661" width="17.42578125" customWidth="1"/>
    <col min="6662" max="6662" width="16.5703125" customWidth="1"/>
    <col min="6663" max="6663" width="22.7109375" customWidth="1"/>
    <col min="6664" max="6664" width="18.85546875" customWidth="1"/>
    <col min="6665" max="6665" width="20.7109375" customWidth="1"/>
    <col min="6666" max="6666" width="16.85546875" customWidth="1"/>
    <col min="6667" max="6667" width="22.85546875" customWidth="1"/>
    <col min="6668" max="6668" width="22" customWidth="1"/>
    <col min="6669" max="6669" width="31.140625" customWidth="1"/>
    <col min="6671" max="6671" width="13.7109375" bestFit="1" customWidth="1"/>
    <col min="6913" max="6913" width="3.7109375" customWidth="1"/>
    <col min="6914" max="6914" width="46.85546875" customWidth="1"/>
    <col min="6915" max="6915" width="24" customWidth="1"/>
    <col min="6916" max="6916" width="16.42578125" customWidth="1"/>
    <col min="6917" max="6917" width="17.42578125" customWidth="1"/>
    <col min="6918" max="6918" width="16.5703125" customWidth="1"/>
    <col min="6919" max="6919" width="22.7109375" customWidth="1"/>
    <col min="6920" max="6920" width="18.85546875" customWidth="1"/>
    <col min="6921" max="6921" width="20.7109375" customWidth="1"/>
    <col min="6922" max="6922" width="16.85546875" customWidth="1"/>
    <col min="6923" max="6923" width="22.85546875" customWidth="1"/>
    <col min="6924" max="6924" width="22" customWidth="1"/>
    <col min="6925" max="6925" width="31.140625" customWidth="1"/>
    <col min="6927" max="6927" width="13.7109375" bestFit="1" customWidth="1"/>
    <col min="7169" max="7169" width="3.7109375" customWidth="1"/>
    <col min="7170" max="7170" width="46.85546875" customWidth="1"/>
    <col min="7171" max="7171" width="24" customWidth="1"/>
    <col min="7172" max="7172" width="16.42578125" customWidth="1"/>
    <col min="7173" max="7173" width="17.42578125" customWidth="1"/>
    <col min="7174" max="7174" width="16.5703125" customWidth="1"/>
    <col min="7175" max="7175" width="22.7109375" customWidth="1"/>
    <col min="7176" max="7176" width="18.85546875" customWidth="1"/>
    <col min="7177" max="7177" width="20.7109375" customWidth="1"/>
    <col min="7178" max="7178" width="16.85546875" customWidth="1"/>
    <col min="7179" max="7179" width="22.85546875" customWidth="1"/>
    <col min="7180" max="7180" width="22" customWidth="1"/>
    <col min="7181" max="7181" width="31.140625" customWidth="1"/>
    <col min="7183" max="7183" width="13.7109375" bestFit="1" customWidth="1"/>
    <col min="7425" max="7425" width="3.7109375" customWidth="1"/>
    <col min="7426" max="7426" width="46.85546875" customWidth="1"/>
    <col min="7427" max="7427" width="24" customWidth="1"/>
    <col min="7428" max="7428" width="16.42578125" customWidth="1"/>
    <col min="7429" max="7429" width="17.42578125" customWidth="1"/>
    <col min="7430" max="7430" width="16.5703125" customWidth="1"/>
    <col min="7431" max="7431" width="22.7109375" customWidth="1"/>
    <col min="7432" max="7432" width="18.85546875" customWidth="1"/>
    <col min="7433" max="7433" width="20.7109375" customWidth="1"/>
    <col min="7434" max="7434" width="16.85546875" customWidth="1"/>
    <col min="7435" max="7435" width="22.85546875" customWidth="1"/>
    <col min="7436" max="7436" width="22" customWidth="1"/>
    <col min="7437" max="7437" width="31.140625" customWidth="1"/>
    <col min="7439" max="7439" width="13.7109375" bestFit="1" customWidth="1"/>
    <col min="7681" max="7681" width="3.7109375" customWidth="1"/>
    <col min="7682" max="7682" width="46.85546875" customWidth="1"/>
    <col min="7683" max="7683" width="24" customWidth="1"/>
    <col min="7684" max="7684" width="16.42578125" customWidth="1"/>
    <col min="7685" max="7685" width="17.42578125" customWidth="1"/>
    <col min="7686" max="7686" width="16.5703125" customWidth="1"/>
    <col min="7687" max="7687" width="22.7109375" customWidth="1"/>
    <col min="7688" max="7688" width="18.85546875" customWidth="1"/>
    <col min="7689" max="7689" width="20.7109375" customWidth="1"/>
    <col min="7690" max="7690" width="16.85546875" customWidth="1"/>
    <col min="7691" max="7691" width="22.85546875" customWidth="1"/>
    <col min="7692" max="7692" width="22" customWidth="1"/>
    <col min="7693" max="7693" width="31.140625" customWidth="1"/>
    <col min="7695" max="7695" width="13.7109375" bestFit="1" customWidth="1"/>
    <col min="7937" max="7937" width="3.7109375" customWidth="1"/>
    <col min="7938" max="7938" width="46.85546875" customWidth="1"/>
    <col min="7939" max="7939" width="24" customWidth="1"/>
    <col min="7940" max="7940" width="16.42578125" customWidth="1"/>
    <col min="7941" max="7941" width="17.42578125" customWidth="1"/>
    <col min="7942" max="7942" width="16.5703125" customWidth="1"/>
    <col min="7943" max="7943" width="22.7109375" customWidth="1"/>
    <col min="7944" max="7944" width="18.85546875" customWidth="1"/>
    <col min="7945" max="7945" width="20.7109375" customWidth="1"/>
    <col min="7946" max="7946" width="16.85546875" customWidth="1"/>
    <col min="7947" max="7947" width="22.85546875" customWidth="1"/>
    <col min="7948" max="7948" width="22" customWidth="1"/>
    <col min="7949" max="7949" width="31.140625" customWidth="1"/>
    <col min="7951" max="7951" width="13.7109375" bestFit="1" customWidth="1"/>
    <col min="8193" max="8193" width="3.7109375" customWidth="1"/>
    <col min="8194" max="8194" width="46.85546875" customWidth="1"/>
    <col min="8195" max="8195" width="24" customWidth="1"/>
    <col min="8196" max="8196" width="16.42578125" customWidth="1"/>
    <col min="8197" max="8197" width="17.42578125" customWidth="1"/>
    <col min="8198" max="8198" width="16.5703125" customWidth="1"/>
    <col min="8199" max="8199" width="22.7109375" customWidth="1"/>
    <col min="8200" max="8200" width="18.85546875" customWidth="1"/>
    <col min="8201" max="8201" width="20.7109375" customWidth="1"/>
    <col min="8202" max="8202" width="16.85546875" customWidth="1"/>
    <col min="8203" max="8203" width="22.85546875" customWidth="1"/>
    <col min="8204" max="8204" width="22" customWidth="1"/>
    <col min="8205" max="8205" width="31.140625" customWidth="1"/>
    <col min="8207" max="8207" width="13.7109375" bestFit="1" customWidth="1"/>
    <col min="8449" max="8449" width="3.7109375" customWidth="1"/>
    <col min="8450" max="8450" width="46.85546875" customWidth="1"/>
    <col min="8451" max="8451" width="24" customWidth="1"/>
    <col min="8452" max="8452" width="16.42578125" customWidth="1"/>
    <col min="8453" max="8453" width="17.42578125" customWidth="1"/>
    <col min="8454" max="8454" width="16.5703125" customWidth="1"/>
    <col min="8455" max="8455" width="22.7109375" customWidth="1"/>
    <col min="8456" max="8456" width="18.85546875" customWidth="1"/>
    <col min="8457" max="8457" width="20.7109375" customWidth="1"/>
    <col min="8458" max="8458" width="16.85546875" customWidth="1"/>
    <col min="8459" max="8459" width="22.85546875" customWidth="1"/>
    <col min="8460" max="8460" width="22" customWidth="1"/>
    <col min="8461" max="8461" width="31.140625" customWidth="1"/>
    <col min="8463" max="8463" width="13.7109375" bestFit="1" customWidth="1"/>
    <col min="8705" max="8705" width="3.7109375" customWidth="1"/>
    <col min="8706" max="8706" width="46.85546875" customWidth="1"/>
    <col min="8707" max="8707" width="24" customWidth="1"/>
    <col min="8708" max="8708" width="16.42578125" customWidth="1"/>
    <col min="8709" max="8709" width="17.42578125" customWidth="1"/>
    <col min="8710" max="8710" width="16.5703125" customWidth="1"/>
    <col min="8711" max="8711" width="22.7109375" customWidth="1"/>
    <col min="8712" max="8712" width="18.85546875" customWidth="1"/>
    <col min="8713" max="8713" width="20.7109375" customWidth="1"/>
    <col min="8714" max="8714" width="16.85546875" customWidth="1"/>
    <col min="8715" max="8715" width="22.85546875" customWidth="1"/>
    <col min="8716" max="8716" width="22" customWidth="1"/>
    <col min="8717" max="8717" width="31.140625" customWidth="1"/>
    <col min="8719" max="8719" width="13.7109375" bestFit="1" customWidth="1"/>
    <col min="8961" max="8961" width="3.7109375" customWidth="1"/>
    <col min="8962" max="8962" width="46.85546875" customWidth="1"/>
    <col min="8963" max="8963" width="24" customWidth="1"/>
    <col min="8964" max="8964" width="16.42578125" customWidth="1"/>
    <col min="8965" max="8965" width="17.42578125" customWidth="1"/>
    <col min="8966" max="8966" width="16.5703125" customWidth="1"/>
    <col min="8967" max="8967" width="22.7109375" customWidth="1"/>
    <col min="8968" max="8968" width="18.85546875" customWidth="1"/>
    <col min="8969" max="8969" width="20.7109375" customWidth="1"/>
    <col min="8970" max="8970" width="16.85546875" customWidth="1"/>
    <col min="8971" max="8971" width="22.85546875" customWidth="1"/>
    <col min="8972" max="8972" width="22" customWidth="1"/>
    <col min="8973" max="8973" width="31.140625" customWidth="1"/>
    <col min="8975" max="8975" width="13.7109375" bestFit="1" customWidth="1"/>
    <col min="9217" max="9217" width="3.7109375" customWidth="1"/>
    <col min="9218" max="9218" width="46.85546875" customWidth="1"/>
    <col min="9219" max="9219" width="24" customWidth="1"/>
    <col min="9220" max="9220" width="16.42578125" customWidth="1"/>
    <col min="9221" max="9221" width="17.42578125" customWidth="1"/>
    <col min="9222" max="9222" width="16.5703125" customWidth="1"/>
    <col min="9223" max="9223" width="22.7109375" customWidth="1"/>
    <col min="9224" max="9224" width="18.85546875" customWidth="1"/>
    <col min="9225" max="9225" width="20.7109375" customWidth="1"/>
    <col min="9226" max="9226" width="16.85546875" customWidth="1"/>
    <col min="9227" max="9227" width="22.85546875" customWidth="1"/>
    <col min="9228" max="9228" width="22" customWidth="1"/>
    <col min="9229" max="9229" width="31.140625" customWidth="1"/>
    <col min="9231" max="9231" width="13.7109375" bestFit="1" customWidth="1"/>
    <col min="9473" max="9473" width="3.7109375" customWidth="1"/>
    <col min="9474" max="9474" width="46.85546875" customWidth="1"/>
    <col min="9475" max="9475" width="24" customWidth="1"/>
    <col min="9476" max="9476" width="16.42578125" customWidth="1"/>
    <col min="9477" max="9477" width="17.42578125" customWidth="1"/>
    <col min="9478" max="9478" width="16.5703125" customWidth="1"/>
    <col min="9479" max="9479" width="22.7109375" customWidth="1"/>
    <col min="9480" max="9480" width="18.85546875" customWidth="1"/>
    <col min="9481" max="9481" width="20.7109375" customWidth="1"/>
    <col min="9482" max="9482" width="16.85546875" customWidth="1"/>
    <col min="9483" max="9483" width="22.85546875" customWidth="1"/>
    <col min="9484" max="9484" width="22" customWidth="1"/>
    <col min="9485" max="9485" width="31.140625" customWidth="1"/>
    <col min="9487" max="9487" width="13.7109375" bestFit="1" customWidth="1"/>
    <col min="9729" max="9729" width="3.7109375" customWidth="1"/>
    <col min="9730" max="9730" width="46.85546875" customWidth="1"/>
    <col min="9731" max="9731" width="24" customWidth="1"/>
    <col min="9732" max="9732" width="16.42578125" customWidth="1"/>
    <col min="9733" max="9733" width="17.42578125" customWidth="1"/>
    <col min="9734" max="9734" width="16.5703125" customWidth="1"/>
    <col min="9735" max="9735" width="22.7109375" customWidth="1"/>
    <col min="9736" max="9736" width="18.85546875" customWidth="1"/>
    <col min="9737" max="9737" width="20.7109375" customWidth="1"/>
    <col min="9738" max="9738" width="16.85546875" customWidth="1"/>
    <col min="9739" max="9739" width="22.85546875" customWidth="1"/>
    <col min="9740" max="9740" width="22" customWidth="1"/>
    <col min="9741" max="9741" width="31.140625" customWidth="1"/>
    <col min="9743" max="9743" width="13.7109375" bestFit="1" customWidth="1"/>
    <col min="9985" max="9985" width="3.7109375" customWidth="1"/>
    <col min="9986" max="9986" width="46.85546875" customWidth="1"/>
    <col min="9987" max="9987" width="24" customWidth="1"/>
    <col min="9988" max="9988" width="16.42578125" customWidth="1"/>
    <col min="9989" max="9989" width="17.42578125" customWidth="1"/>
    <col min="9990" max="9990" width="16.5703125" customWidth="1"/>
    <col min="9991" max="9991" width="22.7109375" customWidth="1"/>
    <col min="9992" max="9992" width="18.85546875" customWidth="1"/>
    <col min="9993" max="9993" width="20.7109375" customWidth="1"/>
    <col min="9994" max="9994" width="16.85546875" customWidth="1"/>
    <col min="9995" max="9995" width="22.85546875" customWidth="1"/>
    <col min="9996" max="9996" width="22" customWidth="1"/>
    <col min="9997" max="9997" width="31.140625" customWidth="1"/>
    <col min="9999" max="9999" width="13.7109375" bestFit="1" customWidth="1"/>
    <col min="10241" max="10241" width="3.7109375" customWidth="1"/>
    <col min="10242" max="10242" width="46.85546875" customWidth="1"/>
    <col min="10243" max="10243" width="24" customWidth="1"/>
    <col min="10244" max="10244" width="16.42578125" customWidth="1"/>
    <col min="10245" max="10245" width="17.42578125" customWidth="1"/>
    <col min="10246" max="10246" width="16.5703125" customWidth="1"/>
    <col min="10247" max="10247" width="22.7109375" customWidth="1"/>
    <col min="10248" max="10248" width="18.85546875" customWidth="1"/>
    <col min="10249" max="10249" width="20.7109375" customWidth="1"/>
    <col min="10250" max="10250" width="16.85546875" customWidth="1"/>
    <col min="10251" max="10251" width="22.85546875" customWidth="1"/>
    <col min="10252" max="10252" width="22" customWidth="1"/>
    <col min="10253" max="10253" width="31.140625" customWidth="1"/>
    <col min="10255" max="10255" width="13.7109375" bestFit="1" customWidth="1"/>
    <col min="10497" max="10497" width="3.7109375" customWidth="1"/>
    <col min="10498" max="10498" width="46.85546875" customWidth="1"/>
    <col min="10499" max="10499" width="24" customWidth="1"/>
    <col min="10500" max="10500" width="16.42578125" customWidth="1"/>
    <col min="10501" max="10501" width="17.42578125" customWidth="1"/>
    <col min="10502" max="10502" width="16.5703125" customWidth="1"/>
    <col min="10503" max="10503" width="22.7109375" customWidth="1"/>
    <col min="10504" max="10504" width="18.85546875" customWidth="1"/>
    <col min="10505" max="10505" width="20.7109375" customWidth="1"/>
    <col min="10506" max="10506" width="16.85546875" customWidth="1"/>
    <col min="10507" max="10507" width="22.85546875" customWidth="1"/>
    <col min="10508" max="10508" width="22" customWidth="1"/>
    <col min="10509" max="10509" width="31.140625" customWidth="1"/>
    <col min="10511" max="10511" width="13.7109375" bestFit="1" customWidth="1"/>
    <col min="10753" max="10753" width="3.7109375" customWidth="1"/>
    <col min="10754" max="10754" width="46.85546875" customWidth="1"/>
    <col min="10755" max="10755" width="24" customWidth="1"/>
    <col min="10756" max="10756" width="16.42578125" customWidth="1"/>
    <col min="10757" max="10757" width="17.42578125" customWidth="1"/>
    <col min="10758" max="10758" width="16.5703125" customWidth="1"/>
    <col min="10759" max="10759" width="22.7109375" customWidth="1"/>
    <col min="10760" max="10760" width="18.85546875" customWidth="1"/>
    <col min="10761" max="10761" width="20.7109375" customWidth="1"/>
    <col min="10762" max="10762" width="16.85546875" customWidth="1"/>
    <col min="10763" max="10763" width="22.85546875" customWidth="1"/>
    <col min="10764" max="10764" width="22" customWidth="1"/>
    <col min="10765" max="10765" width="31.140625" customWidth="1"/>
    <col min="10767" max="10767" width="13.7109375" bestFit="1" customWidth="1"/>
    <col min="11009" max="11009" width="3.7109375" customWidth="1"/>
    <col min="11010" max="11010" width="46.85546875" customWidth="1"/>
    <col min="11011" max="11011" width="24" customWidth="1"/>
    <col min="11012" max="11012" width="16.42578125" customWidth="1"/>
    <col min="11013" max="11013" width="17.42578125" customWidth="1"/>
    <col min="11014" max="11014" width="16.5703125" customWidth="1"/>
    <col min="11015" max="11015" width="22.7109375" customWidth="1"/>
    <col min="11016" max="11016" width="18.85546875" customWidth="1"/>
    <col min="11017" max="11017" width="20.7109375" customWidth="1"/>
    <col min="11018" max="11018" width="16.85546875" customWidth="1"/>
    <col min="11019" max="11019" width="22.85546875" customWidth="1"/>
    <col min="11020" max="11020" width="22" customWidth="1"/>
    <col min="11021" max="11021" width="31.140625" customWidth="1"/>
    <col min="11023" max="11023" width="13.7109375" bestFit="1" customWidth="1"/>
    <col min="11265" max="11265" width="3.7109375" customWidth="1"/>
    <col min="11266" max="11266" width="46.85546875" customWidth="1"/>
    <col min="11267" max="11267" width="24" customWidth="1"/>
    <col min="11268" max="11268" width="16.42578125" customWidth="1"/>
    <col min="11269" max="11269" width="17.42578125" customWidth="1"/>
    <col min="11270" max="11270" width="16.5703125" customWidth="1"/>
    <col min="11271" max="11271" width="22.7109375" customWidth="1"/>
    <col min="11272" max="11272" width="18.85546875" customWidth="1"/>
    <col min="11273" max="11273" width="20.7109375" customWidth="1"/>
    <col min="11274" max="11274" width="16.85546875" customWidth="1"/>
    <col min="11275" max="11275" width="22.85546875" customWidth="1"/>
    <col min="11276" max="11276" width="22" customWidth="1"/>
    <col min="11277" max="11277" width="31.140625" customWidth="1"/>
    <col min="11279" max="11279" width="13.7109375" bestFit="1" customWidth="1"/>
    <col min="11521" max="11521" width="3.7109375" customWidth="1"/>
    <col min="11522" max="11522" width="46.85546875" customWidth="1"/>
    <col min="11523" max="11523" width="24" customWidth="1"/>
    <col min="11524" max="11524" width="16.42578125" customWidth="1"/>
    <col min="11525" max="11525" width="17.42578125" customWidth="1"/>
    <col min="11526" max="11526" width="16.5703125" customWidth="1"/>
    <col min="11527" max="11527" width="22.7109375" customWidth="1"/>
    <col min="11528" max="11528" width="18.85546875" customWidth="1"/>
    <col min="11529" max="11529" width="20.7109375" customWidth="1"/>
    <col min="11530" max="11530" width="16.85546875" customWidth="1"/>
    <col min="11531" max="11531" width="22.85546875" customWidth="1"/>
    <col min="11532" max="11532" width="22" customWidth="1"/>
    <col min="11533" max="11533" width="31.140625" customWidth="1"/>
    <col min="11535" max="11535" width="13.7109375" bestFit="1" customWidth="1"/>
    <col min="11777" max="11777" width="3.7109375" customWidth="1"/>
    <col min="11778" max="11778" width="46.85546875" customWidth="1"/>
    <col min="11779" max="11779" width="24" customWidth="1"/>
    <col min="11780" max="11780" width="16.42578125" customWidth="1"/>
    <col min="11781" max="11781" width="17.42578125" customWidth="1"/>
    <col min="11782" max="11782" width="16.5703125" customWidth="1"/>
    <col min="11783" max="11783" width="22.7109375" customWidth="1"/>
    <col min="11784" max="11784" width="18.85546875" customWidth="1"/>
    <col min="11785" max="11785" width="20.7109375" customWidth="1"/>
    <col min="11786" max="11786" width="16.85546875" customWidth="1"/>
    <col min="11787" max="11787" width="22.85546875" customWidth="1"/>
    <col min="11788" max="11788" width="22" customWidth="1"/>
    <col min="11789" max="11789" width="31.140625" customWidth="1"/>
    <col min="11791" max="11791" width="13.7109375" bestFit="1" customWidth="1"/>
    <col min="12033" max="12033" width="3.7109375" customWidth="1"/>
    <col min="12034" max="12034" width="46.85546875" customWidth="1"/>
    <col min="12035" max="12035" width="24" customWidth="1"/>
    <col min="12036" max="12036" width="16.42578125" customWidth="1"/>
    <col min="12037" max="12037" width="17.42578125" customWidth="1"/>
    <col min="12038" max="12038" width="16.5703125" customWidth="1"/>
    <col min="12039" max="12039" width="22.7109375" customWidth="1"/>
    <col min="12040" max="12040" width="18.85546875" customWidth="1"/>
    <col min="12041" max="12041" width="20.7109375" customWidth="1"/>
    <col min="12042" max="12042" width="16.85546875" customWidth="1"/>
    <col min="12043" max="12043" width="22.85546875" customWidth="1"/>
    <col min="12044" max="12044" width="22" customWidth="1"/>
    <col min="12045" max="12045" width="31.140625" customWidth="1"/>
    <col min="12047" max="12047" width="13.7109375" bestFit="1" customWidth="1"/>
    <col min="12289" max="12289" width="3.7109375" customWidth="1"/>
    <col min="12290" max="12290" width="46.85546875" customWidth="1"/>
    <col min="12291" max="12291" width="24" customWidth="1"/>
    <col min="12292" max="12292" width="16.42578125" customWidth="1"/>
    <col min="12293" max="12293" width="17.42578125" customWidth="1"/>
    <col min="12294" max="12294" width="16.5703125" customWidth="1"/>
    <col min="12295" max="12295" width="22.7109375" customWidth="1"/>
    <col min="12296" max="12296" width="18.85546875" customWidth="1"/>
    <col min="12297" max="12297" width="20.7109375" customWidth="1"/>
    <col min="12298" max="12298" width="16.85546875" customWidth="1"/>
    <col min="12299" max="12299" width="22.85546875" customWidth="1"/>
    <col min="12300" max="12300" width="22" customWidth="1"/>
    <col min="12301" max="12301" width="31.140625" customWidth="1"/>
    <col min="12303" max="12303" width="13.7109375" bestFit="1" customWidth="1"/>
    <col min="12545" max="12545" width="3.7109375" customWidth="1"/>
    <col min="12546" max="12546" width="46.85546875" customWidth="1"/>
    <col min="12547" max="12547" width="24" customWidth="1"/>
    <col min="12548" max="12548" width="16.42578125" customWidth="1"/>
    <col min="12549" max="12549" width="17.42578125" customWidth="1"/>
    <col min="12550" max="12550" width="16.5703125" customWidth="1"/>
    <col min="12551" max="12551" width="22.7109375" customWidth="1"/>
    <col min="12552" max="12552" width="18.85546875" customWidth="1"/>
    <col min="12553" max="12553" width="20.7109375" customWidth="1"/>
    <col min="12554" max="12554" width="16.85546875" customWidth="1"/>
    <col min="12555" max="12555" width="22.85546875" customWidth="1"/>
    <col min="12556" max="12556" width="22" customWidth="1"/>
    <col min="12557" max="12557" width="31.140625" customWidth="1"/>
    <col min="12559" max="12559" width="13.7109375" bestFit="1" customWidth="1"/>
    <col min="12801" max="12801" width="3.7109375" customWidth="1"/>
    <col min="12802" max="12802" width="46.85546875" customWidth="1"/>
    <col min="12803" max="12803" width="24" customWidth="1"/>
    <col min="12804" max="12804" width="16.42578125" customWidth="1"/>
    <col min="12805" max="12805" width="17.42578125" customWidth="1"/>
    <col min="12806" max="12806" width="16.5703125" customWidth="1"/>
    <col min="12807" max="12807" width="22.7109375" customWidth="1"/>
    <col min="12808" max="12808" width="18.85546875" customWidth="1"/>
    <col min="12809" max="12809" width="20.7109375" customWidth="1"/>
    <col min="12810" max="12810" width="16.85546875" customWidth="1"/>
    <col min="12811" max="12811" width="22.85546875" customWidth="1"/>
    <col min="12812" max="12812" width="22" customWidth="1"/>
    <col min="12813" max="12813" width="31.140625" customWidth="1"/>
    <col min="12815" max="12815" width="13.7109375" bestFit="1" customWidth="1"/>
    <col min="13057" max="13057" width="3.7109375" customWidth="1"/>
    <col min="13058" max="13058" width="46.85546875" customWidth="1"/>
    <col min="13059" max="13059" width="24" customWidth="1"/>
    <col min="13060" max="13060" width="16.42578125" customWidth="1"/>
    <col min="13061" max="13061" width="17.42578125" customWidth="1"/>
    <col min="13062" max="13062" width="16.5703125" customWidth="1"/>
    <col min="13063" max="13063" width="22.7109375" customWidth="1"/>
    <col min="13064" max="13064" width="18.85546875" customWidth="1"/>
    <col min="13065" max="13065" width="20.7109375" customWidth="1"/>
    <col min="13066" max="13066" width="16.85546875" customWidth="1"/>
    <col min="13067" max="13067" width="22.85546875" customWidth="1"/>
    <col min="13068" max="13068" width="22" customWidth="1"/>
    <col min="13069" max="13069" width="31.140625" customWidth="1"/>
    <col min="13071" max="13071" width="13.7109375" bestFit="1" customWidth="1"/>
    <col min="13313" max="13313" width="3.7109375" customWidth="1"/>
    <col min="13314" max="13314" width="46.85546875" customWidth="1"/>
    <col min="13315" max="13315" width="24" customWidth="1"/>
    <col min="13316" max="13316" width="16.42578125" customWidth="1"/>
    <col min="13317" max="13317" width="17.42578125" customWidth="1"/>
    <col min="13318" max="13318" width="16.5703125" customWidth="1"/>
    <col min="13319" max="13319" width="22.7109375" customWidth="1"/>
    <col min="13320" max="13320" width="18.85546875" customWidth="1"/>
    <col min="13321" max="13321" width="20.7109375" customWidth="1"/>
    <col min="13322" max="13322" width="16.85546875" customWidth="1"/>
    <col min="13323" max="13323" width="22.85546875" customWidth="1"/>
    <col min="13324" max="13324" width="22" customWidth="1"/>
    <col min="13325" max="13325" width="31.140625" customWidth="1"/>
    <col min="13327" max="13327" width="13.7109375" bestFit="1" customWidth="1"/>
    <col min="13569" max="13569" width="3.7109375" customWidth="1"/>
    <col min="13570" max="13570" width="46.85546875" customWidth="1"/>
    <col min="13571" max="13571" width="24" customWidth="1"/>
    <col min="13572" max="13572" width="16.42578125" customWidth="1"/>
    <col min="13573" max="13573" width="17.42578125" customWidth="1"/>
    <col min="13574" max="13574" width="16.5703125" customWidth="1"/>
    <col min="13575" max="13575" width="22.7109375" customWidth="1"/>
    <col min="13576" max="13576" width="18.85546875" customWidth="1"/>
    <col min="13577" max="13577" width="20.7109375" customWidth="1"/>
    <col min="13578" max="13578" width="16.85546875" customWidth="1"/>
    <col min="13579" max="13579" width="22.85546875" customWidth="1"/>
    <col min="13580" max="13580" width="22" customWidth="1"/>
    <col min="13581" max="13581" width="31.140625" customWidth="1"/>
    <col min="13583" max="13583" width="13.7109375" bestFit="1" customWidth="1"/>
    <col min="13825" max="13825" width="3.7109375" customWidth="1"/>
    <col min="13826" max="13826" width="46.85546875" customWidth="1"/>
    <col min="13827" max="13827" width="24" customWidth="1"/>
    <col min="13828" max="13828" width="16.42578125" customWidth="1"/>
    <col min="13829" max="13829" width="17.42578125" customWidth="1"/>
    <col min="13830" max="13830" width="16.5703125" customWidth="1"/>
    <col min="13831" max="13831" width="22.7109375" customWidth="1"/>
    <col min="13832" max="13832" width="18.85546875" customWidth="1"/>
    <col min="13833" max="13833" width="20.7109375" customWidth="1"/>
    <col min="13834" max="13834" width="16.85546875" customWidth="1"/>
    <col min="13835" max="13835" width="22.85546875" customWidth="1"/>
    <col min="13836" max="13836" width="22" customWidth="1"/>
    <col min="13837" max="13837" width="31.140625" customWidth="1"/>
    <col min="13839" max="13839" width="13.7109375" bestFit="1" customWidth="1"/>
    <col min="14081" max="14081" width="3.7109375" customWidth="1"/>
    <col min="14082" max="14082" width="46.85546875" customWidth="1"/>
    <col min="14083" max="14083" width="24" customWidth="1"/>
    <col min="14084" max="14084" width="16.42578125" customWidth="1"/>
    <col min="14085" max="14085" width="17.42578125" customWidth="1"/>
    <col min="14086" max="14086" width="16.5703125" customWidth="1"/>
    <col min="14087" max="14087" width="22.7109375" customWidth="1"/>
    <col min="14088" max="14088" width="18.85546875" customWidth="1"/>
    <col min="14089" max="14089" width="20.7109375" customWidth="1"/>
    <col min="14090" max="14090" width="16.85546875" customWidth="1"/>
    <col min="14091" max="14091" width="22.85546875" customWidth="1"/>
    <col min="14092" max="14092" width="22" customWidth="1"/>
    <col min="14093" max="14093" width="31.140625" customWidth="1"/>
    <col min="14095" max="14095" width="13.7109375" bestFit="1" customWidth="1"/>
    <col min="14337" max="14337" width="3.7109375" customWidth="1"/>
    <col min="14338" max="14338" width="46.85546875" customWidth="1"/>
    <col min="14339" max="14339" width="24" customWidth="1"/>
    <col min="14340" max="14340" width="16.42578125" customWidth="1"/>
    <col min="14341" max="14341" width="17.42578125" customWidth="1"/>
    <col min="14342" max="14342" width="16.5703125" customWidth="1"/>
    <col min="14343" max="14343" width="22.7109375" customWidth="1"/>
    <col min="14344" max="14344" width="18.85546875" customWidth="1"/>
    <col min="14345" max="14345" width="20.7109375" customWidth="1"/>
    <col min="14346" max="14346" width="16.85546875" customWidth="1"/>
    <col min="14347" max="14347" width="22.85546875" customWidth="1"/>
    <col min="14348" max="14348" width="22" customWidth="1"/>
    <col min="14349" max="14349" width="31.140625" customWidth="1"/>
    <col min="14351" max="14351" width="13.7109375" bestFit="1" customWidth="1"/>
    <col min="14593" max="14593" width="3.7109375" customWidth="1"/>
    <col min="14594" max="14594" width="46.85546875" customWidth="1"/>
    <col min="14595" max="14595" width="24" customWidth="1"/>
    <col min="14596" max="14596" width="16.42578125" customWidth="1"/>
    <col min="14597" max="14597" width="17.42578125" customWidth="1"/>
    <col min="14598" max="14598" width="16.5703125" customWidth="1"/>
    <col min="14599" max="14599" width="22.7109375" customWidth="1"/>
    <col min="14600" max="14600" width="18.85546875" customWidth="1"/>
    <col min="14601" max="14601" width="20.7109375" customWidth="1"/>
    <col min="14602" max="14602" width="16.85546875" customWidth="1"/>
    <col min="14603" max="14603" width="22.85546875" customWidth="1"/>
    <col min="14604" max="14604" width="22" customWidth="1"/>
    <col min="14605" max="14605" width="31.140625" customWidth="1"/>
    <col min="14607" max="14607" width="13.7109375" bestFit="1" customWidth="1"/>
    <col min="14849" max="14849" width="3.7109375" customWidth="1"/>
    <col min="14850" max="14850" width="46.85546875" customWidth="1"/>
    <col min="14851" max="14851" width="24" customWidth="1"/>
    <col min="14852" max="14852" width="16.42578125" customWidth="1"/>
    <col min="14853" max="14853" width="17.42578125" customWidth="1"/>
    <col min="14854" max="14854" width="16.5703125" customWidth="1"/>
    <col min="14855" max="14855" width="22.7109375" customWidth="1"/>
    <col min="14856" max="14856" width="18.85546875" customWidth="1"/>
    <col min="14857" max="14857" width="20.7109375" customWidth="1"/>
    <col min="14858" max="14858" width="16.85546875" customWidth="1"/>
    <col min="14859" max="14859" width="22.85546875" customWidth="1"/>
    <col min="14860" max="14860" width="22" customWidth="1"/>
    <col min="14861" max="14861" width="31.140625" customWidth="1"/>
    <col min="14863" max="14863" width="13.7109375" bestFit="1" customWidth="1"/>
    <col min="15105" max="15105" width="3.7109375" customWidth="1"/>
    <col min="15106" max="15106" width="46.85546875" customWidth="1"/>
    <col min="15107" max="15107" width="24" customWidth="1"/>
    <col min="15108" max="15108" width="16.42578125" customWidth="1"/>
    <col min="15109" max="15109" width="17.42578125" customWidth="1"/>
    <col min="15110" max="15110" width="16.5703125" customWidth="1"/>
    <col min="15111" max="15111" width="22.7109375" customWidth="1"/>
    <col min="15112" max="15112" width="18.85546875" customWidth="1"/>
    <col min="15113" max="15113" width="20.7109375" customWidth="1"/>
    <col min="15114" max="15114" width="16.85546875" customWidth="1"/>
    <col min="15115" max="15115" width="22.85546875" customWidth="1"/>
    <col min="15116" max="15116" width="22" customWidth="1"/>
    <col min="15117" max="15117" width="31.140625" customWidth="1"/>
    <col min="15119" max="15119" width="13.7109375" bestFit="1" customWidth="1"/>
    <col min="15361" max="15361" width="3.7109375" customWidth="1"/>
    <col min="15362" max="15362" width="46.85546875" customWidth="1"/>
    <col min="15363" max="15363" width="24" customWidth="1"/>
    <col min="15364" max="15364" width="16.42578125" customWidth="1"/>
    <col min="15365" max="15365" width="17.42578125" customWidth="1"/>
    <col min="15366" max="15366" width="16.5703125" customWidth="1"/>
    <col min="15367" max="15367" width="22.7109375" customWidth="1"/>
    <col min="15368" max="15368" width="18.85546875" customWidth="1"/>
    <col min="15369" max="15369" width="20.7109375" customWidth="1"/>
    <col min="15370" max="15370" width="16.85546875" customWidth="1"/>
    <col min="15371" max="15371" width="22.85546875" customWidth="1"/>
    <col min="15372" max="15372" width="22" customWidth="1"/>
    <col min="15373" max="15373" width="31.140625" customWidth="1"/>
    <col min="15375" max="15375" width="13.7109375" bestFit="1" customWidth="1"/>
    <col min="15617" max="15617" width="3.7109375" customWidth="1"/>
    <col min="15618" max="15618" width="46.85546875" customWidth="1"/>
    <col min="15619" max="15619" width="24" customWidth="1"/>
    <col min="15620" max="15620" width="16.42578125" customWidth="1"/>
    <col min="15621" max="15621" width="17.42578125" customWidth="1"/>
    <col min="15622" max="15622" width="16.5703125" customWidth="1"/>
    <col min="15623" max="15623" width="22.7109375" customWidth="1"/>
    <col min="15624" max="15624" width="18.85546875" customWidth="1"/>
    <col min="15625" max="15625" width="20.7109375" customWidth="1"/>
    <col min="15626" max="15626" width="16.85546875" customWidth="1"/>
    <col min="15627" max="15627" width="22.85546875" customWidth="1"/>
    <col min="15628" max="15628" width="22" customWidth="1"/>
    <col min="15629" max="15629" width="31.140625" customWidth="1"/>
    <col min="15631" max="15631" width="13.7109375" bestFit="1" customWidth="1"/>
    <col min="15873" max="15873" width="3.7109375" customWidth="1"/>
    <col min="15874" max="15874" width="46.85546875" customWidth="1"/>
    <col min="15875" max="15875" width="24" customWidth="1"/>
    <col min="15876" max="15876" width="16.42578125" customWidth="1"/>
    <col min="15877" max="15877" width="17.42578125" customWidth="1"/>
    <col min="15878" max="15878" width="16.5703125" customWidth="1"/>
    <col min="15879" max="15879" width="22.7109375" customWidth="1"/>
    <col min="15880" max="15880" width="18.85546875" customWidth="1"/>
    <col min="15881" max="15881" width="20.7109375" customWidth="1"/>
    <col min="15882" max="15882" width="16.85546875" customWidth="1"/>
    <col min="15883" max="15883" width="22.85546875" customWidth="1"/>
    <col min="15884" max="15884" width="22" customWidth="1"/>
    <col min="15885" max="15885" width="31.140625" customWidth="1"/>
    <col min="15887" max="15887" width="13.7109375" bestFit="1" customWidth="1"/>
    <col min="16129" max="16129" width="3.7109375" customWidth="1"/>
    <col min="16130" max="16130" width="46.85546875" customWidth="1"/>
    <col min="16131" max="16131" width="24" customWidth="1"/>
    <col min="16132" max="16132" width="16.42578125" customWidth="1"/>
    <col min="16133" max="16133" width="17.42578125" customWidth="1"/>
    <col min="16134" max="16134" width="16.5703125" customWidth="1"/>
    <col min="16135" max="16135" width="22.7109375" customWidth="1"/>
    <col min="16136" max="16136" width="18.85546875" customWidth="1"/>
    <col min="16137" max="16137" width="20.7109375" customWidth="1"/>
    <col min="16138" max="16138" width="16.85546875" customWidth="1"/>
    <col min="16139" max="16139" width="22.85546875" customWidth="1"/>
    <col min="16140" max="16140" width="22" customWidth="1"/>
    <col min="16141" max="16141" width="31.140625" customWidth="1"/>
    <col min="16143" max="16143" width="13.7109375" bestFit="1" customWidth="1"/>
  </cols>
  <sheetData>
    <row r="1" spans="1:13" ht="18" hidden="1" x14ac:dyDescent="0.25">
      <c r="C1" s="173" t="s">
        <v>97</v>
      </c>
      <c r="D1" s="173"/>
      <c r="E1" s="173"/>
      <c r="F1" s="173"/>
      <c r="G1" s="173"/>
      <c r="H1" s="173"/>
      <c r="I1" s="173"/>
      <c r="J1" s="173"/>
      <c r="K1" s="173"/>
    </row>
    <row r="2" spans="1:13" ht="18" hidden="1" x14ac:dyDescent="0.25">
      <c r="C2" s="173" t="s">
        <v>98</v>
      </c>
      <c r="D2" s="173"/>
      <c r="E2" s="173"/>
      <c r="F2" s="173"/>
      <c r="G2" s="173"/>
      <c r="H2" s="173"/>
      <c r="I2" s="173"/>
      <c r="J2" s="173"/>
      <c r="K2" s="173"/>
    </row>
    <row r="3" spans="1:13" ht="18" hidden="1" x14ac:dyDescent="0.25">
      <c r="A3" s="174">
        <v>38198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ht="15.75" hidden="1" x14ac:dyDescent="0.25">
      <c r="A4" s="51"/>
      <c r="B4" s="51"/>
      <c r="C4" s="172" t="s">
        <v>100</v>
      </c>
      <c r="D4" s="172"/>
      <c r="E4" s="172"/>
      <c r="F4" s="172"/>
      <c r="G4" s="172"/>
      <c r="H4" s="172"/>
      <c r="I4" s="172"/>
      <c r="J4" s="172"/>
      <c r="K4" s="172"/>
      <c r="L4" s="52" t="s">
        <v>78</v>
      </c>
      <c r="M4" s="53"/>
    </row>
    <row r="5" spans="1:13" ht="16.5" hidden="1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5" t="s">
        <v>94</v>
      </c>
      <c r="M5" s="53"/>
    </row>
    <row r="6" spans="1:13" s="51" customFormat="1" ht="17.25" hidden="1" thickTop="1" thickBot="1" x14ac:dyDescent="0.3">
      <c r="A6" s="56"/>
      <c r="B6" s="55" t="s">
        <v>79</v>
      </c>
      <c r="C6" s="55" t="s">
        <v>67</v>
      </c>
      <c r="D6" s="55" t="s">
        <v>10</v>
      </c>
      <c r="E6" s="55" t="s">
        <v>11</v>
      </c>
      <c r="F6" s="55" t="s">
        <v>12</v>
      </c>
      <c r="G6" s="55" t="s">
        <v>13</v>
      </c>
      <c r="H6" s="55" t="s">
        <v>81</v>
      </c>
      <c r="I6" s="55" t="s">
        <v>15</v>
      </c>
      <c r="J6" s="55" t="s">
        <v>82</v>
      </c>
      <c r="K6" s="55" t="s">
        <v>101</v>
      </c>
      <c r="L6" s="55" t="s">
        <v>84</v>
      </c>
      <c r="M6" s="57" t="s">
        <v>4</v>
      </c>
    </row>
    <row r="7" spans="1:13" ht="15.75" hidden="1" x14ac:dyDescent="0.25">
      <c r="A7" s="58">
        <v>1</v>
      </c>
      <c r="B7" s="51" t="s">
        <v>18</v>
      </c>
      <c r="C7" s="59">
        <v>16051571137</v>
      </c>
      <c r="D7" s="59">
        <v>149000</v>
      </c>
      <c r="E7" s="59"/>
      <c r="F7" s="59"/>
      <c r="G7" s="59">
        <v>363544396391</v>
      </c>
      <c r="H7" s="59">
        <v>28160143689</v>
      </c>
      <c r="I7" s="59">
        <v>402716561283</v>
      </c>
      <c r="J7" s="59"/>
      <c r="K7" s="59"/>
      <c r="L7" s="59">
        <v>250189148028</v>
      </c>
      <c r="M7" s="60">
        <f t="shared" ref="M7:M38" si="0">SUM(C7:L7)</f>
        <v>1060661969528</v>
      </c>
    </row>
    <row r="8" spans="1:13" ht="15.75" hidden="1" x14ac:dyDescent="0.25">
      <c r="A8" s="58">
        <v>2</v>
      </c>
      <c r="B8" s="51" t="s">
        <v>20</v>
      </c>
      <c r="C8" s="59">
        <v>198924879965</v>
      </c>
      <c r="D8" s="59">
        <v>170000</v>
      </c>
      <c r="E8" s="59"/>
      <c r="F8" s="59"/>
      <c r="G8" s="59">
        <v>272889557078</v>
      </c>
      <c r="H8" s="59">
        <v>13125479921</v>
      </c>
      <c r="I8" s="59">
        <v>426030037289</v>
      </c>
      <c r="J8" s="59"/>
      <c r="K8" s="59">
        <v>767310</v>
      </c>
      <c r="L8" s="59">
        <v>195085280535</v>
      </c>
      <c r="M8" s="60">
        <f t="shared" si="0"/>
        <v>1106056172098</v>
      </c>
    </row>
    <row r="9" spans="1:13" ht="15.75" hidden="1" x14ac:dyDescent="0.25">
      <c r="A9" s="58">
        <v>3</v>
      </c>
      <c r="B9" s="51" t="s">
        <v>21</v>
      </c>
      <c r="C9" s="59">
        <v>7375218020</v>
      </c>
      <c r="D9" s="59">
        <v>1195000</v>
      </c>
      <c r="E9" s="59"/>
      <c r="F9" s="59"/>
      <c r="G9" s="59">
        <v>567374780698</v>
      </c>
      <c r="H9" s="59">
        <v>107006601365</v>
      </c>
      <c r="I9" s="59">
        <v>422668567147</v>
      </c>
      <c r="J9" s="59"/>
      <c r="K9" s="59"/>
      <c r="L9" s="59">
        <v>54797788699</v>
      </c>
      <c r="M9" s="60">
        <f t="shared" si="0"/>
        <v>1159224150929</v>
      </c>
    </row>
    <row r="10" spans="1:13" ht="15.75" hidden="1" x14ac:dyDescent="0.25">
      <c r="A10" s="58">
        <v>4</v>
      </c>
      <c r="B10" s="51" t="s">
        <v>22</v>
      </c>
      <c r="C10" s="61">
        <v>15954698523</v>
      </c>
      <c r="D10" s="61"/>
      <c r="E10" s="61"/>
      <c r="F10" s="61"/>
      <c r="G10" s="61">
        <v>682203097018</v>
      </c>
      <c r="H10" s="61">
        <v>52278975816</v>
      </c>
      <c r="I10" s="61">
        <v>743749402389</v>
      </c>
      <c r="J10" s="61"/>
      <c r="K10" s="61"/>
      <c r="L10" s="61">
        <v>611267465350</v>
      </c>
      <c r="M10" s="60">
        <f t="shared" si="0"/>
        <v>2105453639096</v>
      </c>
    </row>
    <row r="11" spans="1:13" ht="15.75" hidden="1" x14ac:dyDescent="0.25">
      <c r="A11" s="58">
        <v>5</v>
      </c>
      <c r="B11" s="51" t="s">
        <v>85</v>
      </c>
      <c r="C11" s="59">
        <v>1750149484</v>
      </c>
      <c r="D11" s="59"/>
      <c r="E11" s="59"/>
      <c r="F11" s="59"/>
      <c r="G11" s="59">
        <v>588879827358</v>
      </c>
      <c r="H11" s="59">
        <v>8306747157</v>
      </c>
      <c r="I11" s="59">
        <v>228723328468</v>
      </c>
      <c r="J11" s="59"/>
      <c r="K11" s="59"/>
      <c r="L11" s="59">
        <v>219268426016</v>
      </c>
      <c r="M11" s="60">
        <f t="shared" si="0"/>
        <v>1046928478483</v>
      </c>
    </row>
    <row r="12" spans="1:13" ht="15.75" hidden="1" x14ac:dyDescent="0.25">
      <c r="A12" s="58">
        <v>6</v>
      </c>
      <c r="B12" s="51" t="s">
        <v>24</v>
      </c>
      <c r="C12" s="59">
        <v>18966594568</v>
      </c>
      <c r="D12" s="59">
        <v>4575500</v>
      </c>
      <c r="E12" s="59"/>
      <c r="F12" s="59"/>
      <c r="G12" s="59">
        <v>190453852917</v>
      </c>
      <c r="H12" s="59">
        <v>23665070300</v>
      </c>
      <c r="I12" s="59">
        <v>113415535490</v>
      </c>
      <c r="J12" s="59"/>
      <c r="K12" s="59">
        <v>3462633</v>
      </c>
      <c r="L12" s="59">
        <v>1101362302211</v>
      </c>
      <c r="M12" s="60">
        <f t="shared" si="0"/>
        <v>1447871393619</v>
      </c>
    </row>
    <row r="13" spans="1:13" ht="15.75" hidden="1" x14ac:dyDescent="0.25">
      <c r="A13" s="58">
        <v>7</v>
      </c>
      <c r="B13" s="51" t="s">
        <v>25</v>
      </c>
      <c r="C13" s="59">
        <v>24687461093</v>
      </c>
      <c r="D13" s="59"/>
      <c r="E13" s="59"/>
      <c r="F13" s="59"/>
      <c r="G13" s="59">
        <v>294228351634</v>
      </c>
      <c r="H13" s="59">
        <v>38310168299</v>
      </c>
      <c r="I13" s="59">
        <v>344745518381</v>
      </c>
      <c r="J13" s="59"/>
      <c r="K13" s="59"/>
      <c r="L13" s="59"/>
      <c r="M13" s="60">
        <f t="shared" si="0"/>
        <v>701971499407</v>
      </c>
    </row>
    <row r="14" spans="1:13" ht="15.75" hidden="1" x14ac:dyDescent="0.25">
      <c r="A14" s="58">
        <v>8</v>
      </c>
      <c r="B14" s="51" t="s">
        <v>26</v>
      </c>
      <c r="C14" s="59">
        <v>91065328434</v>
      </c>
      <c r="D14" s="59"/>
      <c r="E14" s="59"/>
      <c r="F14" s="59"/>
      <c r="G14" s="59">
        <v>22492414033</v>
      </c>
      <c r="H14" s="59">
        <v>9844708911</v>
      </c>
      <c r="I14" s="59">
        <v>84351106767</v>
      </c>
      <c r="J14" s="59"/>
      <c r="K14" s="59">
        <v>10151442552</v>
      </c>
      <c r="L14" s="59">
        <v>531675328822</v>
      </c>
      <c r="M14" s="60">
        <f t="shared" si="0"/>
        <v>749580329519</v>
      </c>
    </row>
    <row r="15" spans="1:13" ht="15.75" hidden="1" x14ac:dyDescent="0.25">
      <c r="A15" s="58">
        <v>9</v>
      </c>
      <c r="B15" s="51" t="s">
        <v>27</v>
      </c>
      <c r="C15" s="59">
        <v>91755081779</v>
      </c>
      <c r="D15" s="59">
        <v>2844000</v>
      </c>
      <c r="E15" s="59"/>
      <c r="F15" s="59"/>
      <c r="G15" s="59">
        <v>45725390037</v>
      </c>
      <c r="H15" s="59">
        <v>12502135727</v>
      </c>
      <c r="I15" s="59">
        <v>60915085386</v>
      </c>
      <c r="J15" s="59">
        <v>19947596</v>
      </c>
      <c r="K15" s="59">
        <v>303274884</v>
      </c>
      <c r="L15" s="59">
        <v>289263644900</v>
      </c>
      <c r="M15" s="60">
        <f t="shared" si="0"/>
        <v>500487404309</v>
      </c>
    </row>
    <row r="16" spans="1:13" ht="15.75" hidden="1" x14ac:dyDescent="0.25">
      <c r="A16" s="58">
        <v>10</v>
      </c>
      <c r="B16" s="51" t="s">
        <v>28</v>
      </c>
      <c r="C16" s="59">
        <v>38980709519</v>
      </c>
      <c r="D16" s="59"/>
      <c r="E16" s="59"/>
      <c r="F16" s="59"/>
      <c r="G16" s="59">
        <v>116247770131</v>
      </c>
      <c r="H16" s="59"/>
      <c r="I16" s="59"/>
      <c r="J16" s="59"/>
      <c r="K16" s="59"/>
      <c r="L16" s="59">
        <v>274153055849</v>
      </c>
      <c r="M16" s="60">
        <f t="shared" si="0"/>
        <v>429381535499</v>
      </c>
    </row>
    <row r="17" spans="1:13" ht="15.75" hidden="1" x14ac:dyDescent="0.25">
      <c r="A17" s="58">
        <v>11</v>
      </c>
      <c r="B17" s="51" t="s">
        <v>29</v>
      </c>
      <c r="C17" s="59">
        <v>13032433092</v>
      </c>
      <c r="D17" s="59"/>
      <c r="E17" s="59"/>
      <c r="F17" s="59"/>
      <c r="G17" s="59">
        <v>1874096345</v>
      </c>
      <c r="H17" s="59">
        <v>2806398946</v>
      </c>
      <c r="I17" s="59">
        <v>6328464333</v>
      </c>
      <c r="J17" s="59">
        <v>11052</v>
      </c>
      <c r="K17" s="59"/>
      <c r="L17" s="59">
        <v>104961250031</v>
      </c>
      <c r="M17" s="60">
        <f>SUM(C17:L17)</f>
        <v>129002653799</v>
      </c>
    </row>
    <row r="18" spans="1:13" ht="15.75" hidden="1" x14ac:dyDescent="0.25">
      <c r="A18" s="58">
        <v>12</v>
      </c>
      <c r="B18" s="51" t="s">
        <v>30</v>
      </c>
      <c r="C18" s="59">
        <v>39737195</v>
      </c>
      <c r="D18" s="59"/>
      <c r="E18" s="59"/>
      <c r="F18" s="59"/>
      <c r="G18" s="59">
        <v>429756869639</v>
      </c>
      <c r="H18" s="59">
        <v>54025071904</v>
      </c>
      <c r="I18" s="59">
        <v>739418433276</v>
      </c>
      <c r="J18" s="59"/>
      <c r="K18" s="59"/>
      <c r="L18" s="59">
        <v>687039239672</v>
      </c>
      <c r="M18" s="60">
        <f t="shared" si="0"/>
        <v>1910279351686</v>
      </c>
    </row>
    <row r="19" spans="1:13" ht="15.75" hidden="1" x14ac:dyDescent="0.25">
      <c r="A19" s="58">
        <v>13</v>
      </c>
      <c r="B19" s="51" t="s">
        <v>31</v>
      </c>
      <c r="C19" s="59">
        <v>32467389004</v>
      </c>
      <c r="D19" s="59"/>
      <c r="E19" s="59"/>
      <c r="F19" s="59"/>
      <c r="G19" s="59">
        <v>58141516825</v>
      </c>
      <c r="H19" s="59">
        <v>6219756920</v>
      </c>
      <c r="I19" s="59"/>
      <c r="J19" s="59">
        <v>108467150</v>
      </c>
      <c r="K19" s="59">
        <v>11320122</v>
      </c>
      <c r="L19" s="59">
        <v>203290736086</v>
      </c>
      <c r="M19" s="60">
        <f t="shared" si="0"/>
        <v>300239186107</v>
      </c>
    </row>
    <row r="20" spans="1:13" ht="15.75" hidden="1" x14ac:dyDescent="0.25">
      <c r="A20" s="58">
        <v>14</v>
      </c>
      <c r="B20" s="51" t="s">
        <v>32</v>
      </c>
      <c r="C20" s="59">
        <v>3720694461</v>
      </c>
      <c r="D20" s="59">
        <v>1642000</v>
      </c>
      <c r="E20" s="59"/>
      <c r="F20" s="59"/>
      <c r="G20" s="59">
        <v>18417240062</v>
      </c>
      <c r="H20" s="59">
        <v>4194174002</v>
      </c>
      <c r="I20" s="59">
        <v>1576663511</v>
      </c>
      <c r="J20" s="59"/>
      <c r="K20" s="59"/>
      <c r="L20" s="59">
        <v>14641432617</v>
      </c>
      <c r="M20" s="60">
        <f t="shared" si="0"/>
        <v>42551846653</v>
      </c>
    </row>
    <row r="21" spans="1:13" ht="15.75" hidden="1" x14ac:dyDescent="0.25">
      <c r="A21" s="58">
        <v>15</v>
      </c>
      <c r="B21" s="51" t="s">
        <v>33</v>
      </c>
      <c r="C21" s="59">
        <v>81671937850</v>
      </c>
      <c r="D21" s="59">
        <v>148000</v>
      </c>
      <c r="E21" s="59">
        <v>8142120</v>
      </c>
      <c r="F21" s="59"/>
      <c r="G21" s="59">
        <v>40515645861</v>
      </c>
      <c r="H21" s="59">
        <v>17280485242</v>
      </c>
      <c r="I21" s="59">
        <v>32786022712</v>
      </c>
      <c r="J21" s="59">
        <v>2878616</v>
      </c>
      <c r="K21" s="59">
        <v>10759095080</v>
      </c>
      <c r="L21" s="59">
        <v>14193591262</v>
      </c>
      <c r="M21" s="60">
        <f t="shared" si="0"/>
        <v>197217946743</v>
      </c>
    </row>
    <row r="22" spans="1:13" ht="15.75" hidden="1" x14ac:dyDescent="0.25">
      <c r="A22" s="58">
        <v>16</v>
      </c>
      <c r="B22" s="51" t="s">
        <v>34</v>
      </c>
      <c r="C22" s="59">
        <v>8329472425</v>
      </c>
      <c r="D22" s="59"/>
      <c r="E22" s="59"/>
      <c r="F22" s="59"/>
      <c r="G22" s="59">
        <v>10963835127</v>
      </c>
      <c r="H22" s="59">
        <v>1269966989</v>
      </c>
      <c r="I22" s="59">
        <v>8955589800</v>
      </c>
      <c r="J22" s="59"/>
      <c r="K22" s="59"/>
      <c r="L22" s="59">
        <v>121184132708</v>
      </c>
      <c r="M22" s="60">
        <f t="shared" si="0"/>
        <v>150702997049</v>
      </c>
    </row>
    <row r="23" spans="1:13" ht="15.75" hidden="1" x14ac:dyDescent="0.25">
      <c r="A23" s="58">
        <v>17</v>
      </c>
      <c r="B23" s="51" t="s">
        <v>35</v>
      </c>
      <c r="C23" s="59">
        <v>28765374234</v>
      </c>
      <c r="D23" s="59"/>
      <c r="E23" s="59"/>
      <c r="F23" s="59"/>
      <c r="G23" s="59">
        <v>18635618303</v>
      </c>
      <c r="H23" s="59">
        <v>2914716172</v>
      </c>
      <c r="I23" s="59">
        <v>3504192996</v>
      </c>
      <c r="J23" s="59"/>
      <c r="K23" s="59"/>
      <c r="L23" s="59">
        <v>11076787445</v>
      </c>
      <c r="M23" s="60">
        <f t="shared" si="0"/>
        <v>64896689150</v>
      </c>
    </row>
    <row r="24" spans="1:13" ht="15.75" hidden="1" x14ac:dyDescent="0.25">
      <c r="A24" s="58">
        <v>18</v>
      </c>
      <c r="B24" s="51" t="s">
        <v>36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>
        <f t="shared" si="0"/>
        <v>0</v>
      </c>
    </row>
    <row r="25" spans="1:13" ht="15.75" hidden="1" x14ac:dyDescent="0.25">
      <c r="A25" s="58">
        <v>19</v>
      </c>
      <c r="B25" s="51" t="s">
        <v>37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>
        <f t="shared" si="0"/>
        <v>0</v>
      </c>
    </row>
    <row r="26" spans="1:13" ht="15.75" hidden="1" x14ac:dyDescent="0.25">
      <c r="A26" s="58">
        <v>20</v>
      </c>
      <c r="B26" s="51" t="s">
        <v>38</v>
      </c>
      <c r="C26" s="59">
        <v>3150394264</v>
      </c>
      <c r="D26" s="59"/>
      <c r="E26" s="59"/>
      <c r="F26" s="59"/>
      <c r="G26" s="59">
        <v>70953020888</v>
      </c>
      <c r="H26" s="59">
        <v>25451386254</v>
      </c>
      <c r="I26" s="59">
        <v>36127053411</v>
      </c>
      <c r="J26" s="59"/>
      <c r="K26" s="59"/>
      <c r="L26" s="59">
        <v>450206360950</v>
      </c>
      <c r="M26" s="60">
        <f t="shared" si="0"/>
        <v>585888215767</v>
      </c>
    </row>
    <row r="27" spans="1:13" ht="15.75" hidden="1" x14ac:dyDescent="0.25">
      <c r="A27" s="58">
        <v>21</v>
      </c>
      <c r="B27" s="51" t="s">
        <v>39</v>
      </c>
      <c r="C27" s="59">
        <v>4367982116</v>
      </c>
      <c r="D27" s="59">
        <v>1480000</v>
      </c>
      <c r="E27" s="59"/>
      <c r="F27" s="59"/>
      <c r="G27" s="59"/>
      <c r="H27" s="59"/>
      <c r="I27" s="59"/>
      <c r="J27" s="59"/>
      <c r="K27" s="59"/>
      <c r="L27" s="59">
        <v>2745261761</v>
      </c>
      <c r="M27" s="60">
        <f t="shared" si="0"/>
        <v>7114723877</v>
      </c>
    </row>
    <row r="28" spans="1:13" ht="15.75" hidden="1" x14ac:dyDescent="0.25">
      <c r="A28" s="58">
        <v>22</v>
      </c>
      <c r="B28" s="51" t="s">
        <v>40</v>
      </c>
      <c r="C28" s="61">
        <v>3032001516</v>
      </c>
      <c r="D28" s="61"/>
      <c r="E28" s="61">
        <v>447366120</v>
      </c>
      <c r="F28" s="62"/>
      <c r="G28" s="61"/>
      <c r="H28" s="61"/>
      <c r="I28" s="61"/>
      <c r="J28" s="61"/>
      <c r="K28" s="61"/>
      <c r="L28" s="61">
        <v>5809632107</v>
      </c>
      <c r="M28" s="60">
        <f t="shared" si="0"/>
        <v>9288999743</v>
      </c>
    </row>
    <row r="29" spans="1:13" ht="15.75" hidden="1" x14ac:dyDescent="0.25">
      <c r="A29" s="58">
        <v>23</v>
      </c>
      <c r="B29" s="51" t="s">
        <v>41</v>
      </c>
      <c r="C29" s="59">
        <v>29888522509</v>
      </c>
      <c r="D29" s="59">
        <v>298000</v>
      </c>
      <c r="E29" s="59">
        <v>439224000</v>
      </c>
      <c r="F29" s="59"/>
      <c r="G29" s="59"/>
      <c r="H29" s="59"/>
      <c r="I29" s="59">
        <v>158904150</v>
      </c>
      <c r="J29" s="59">
        <v>1002000</v>
      </c>
      <c r="K29" s="59"/>
      <c r="L29" s="59"/>
      <c r="M29" s="60">
        <f t="shared" si="0"/>
        <v>30487950659</v>
      </c>
    </row>
    <row r="30" spans="1:13" ht="15.75" hidden="1" x14ac:dyDescent="0.25">
      <c r="A30" s="58">
        <v>24</v>
      </c>
      <c r="B30" s="51" t="s">
        <v>42</v>
      </c>
      <c r="C30" s="59">
        <v>3104599590</v>
      </c>
      <c r="D30" s="59"/>
      <c r="E30" s="59"/>
      <c r="F30" s="59"/>
      <c r="G30" s="63">
        <v>166406685</v>
      </c>
      <c r="H30" s="59">
        <v>111287528</v>
      </c>
      <c r="I30" s="59"/>
      <c r="J30" s="59"/>
      <c r="K30" s="59"/>
      <c r="L30" s="59">
        <v>2650700092</v>
      </c>
      <c r="M30" s="60">
        <f t="shared" si="0"/>
        <v>6032993895</v>
      </c>
    </row>
    <row r="31" spans="1:13" ht="15.75" hidden="1" x14ac:dyDescent="0.25">
      <c r="A31" s="58">
        <v>25</v>
      </c>
      <c r="B31" s="51" t="s">
        <v>43</v>
      </c>
      <c r="C31" s="59">
        <v>2239544054</v>
      </c>
      <c r="D31" s="59"/>
      <c r="E31" s="59"/>
      <c r="F31" s="59"/>
      <c r="G31" s="59"/>
      <c r="H31" s="59"/>
      <c r="I31" s="59"/>
      <c r="J31" s="59"/>
      <c r="K31" s="59">
        <v>716144</v>
      </c>
      <c r="L31" s="59"/>
      <c r="M31" s="60">
        <f t="shared" si="0"/>
        <v>2240260198</v>
      </c>
    </row>
    <row r="32" spans="1:13" ht="15.75" hidden="1" x14ac:dyDescent="0.25">
      <c r="A32" s="58">
        <v>26</v>
      </c>
      <c r="B32" s="51" t="s">
        <v>44</v>
      </c>
      <c r="C32" s="59">
        <v>332975591</v>
      </c>
      <c r="D32" s="59"/>
      <c r="E32" s="59"/>
      <c r="F32" s="59"/>
      <c r="G32" s="59"/>
      <c r="H32" s="59"/>
      <c r="I32" s="59"/>
      <c r="J32" s="59"/>
      <c r="K32" s="59"/>
      <c r="L32" s="59"/>
      <c r="M32" s="60">
        <f t="shared" si="0"/>
        <v>332975591</v>
      </c>
    </row>
    <row r="33" spans="1:13" ht="15.75" hidden="1" x14ac:dyDescent="0.25">
      <c r="A33" s="58">
        <v>27</v>
      </c>
      <c r="B33" s="51" t="s">
        <v>45</v>
      </c>
      <c r="C33" s="59">
        <v>5478435682</v>
      </c>
      <c r="D33" s="59">
        <v>7214500</v>
      </c>
      <c r="E33" s="59"/>
      <c r="F33" s="59"/>
      <c r="G33" s="59"/>
      <c r="H33" s="59">
        <v>3020846813</v>
      </c>
      <c r="I33" s="63"/>
      <c r="J33" s="59">
        <v>11052</v>
      </c>
      <c r="K33" s="59"/>
      <c r="L33" s="59">
        <v>4988583951</v>
      </c>
      <c r="M33" s="60">
        <f t="shared" si="0"/>
        <v>13495091998</v>
      </c>
    </row>
    <row r="34" spans="1:13" ht="15.75" hidden="1" x14ac:dyDescent="0.25">
      <c r="A34" s="58">
        <v>28</v>
      </c>
      <c r="B34" s="51" t="s">
        <v>46</v>
      </c>
      <c r="C34" s="59">
        <v>1424927349</v>
      </c>
      <c r="D34" s="59"/>
      <c r="E34" s="59"/>
      <c r="F34" s="59"/>
      <c r="G34" s="59"/>
      <c r="H34" s="59"/>
      <c r="I34" s="59"/>
      <c r="J34" s="59"/>
      <c r="K34" s="59"/>
      <c r="L34" s="59"/>
      <c r="M34" s="60">
        <f t="shared" si="0"/>
        <v>1424927349</v>
      </c>
    </row>
    <row r="35" spans="1:13" ht="15.75" hidden="1" x14ac:dyDescent="0.25">
      <c r="A35" s="58">
        <v>29</v>
      </c>
      <c r="B35" s="51" t="s">
        <v>47</v>
      </c>
      <c r="C35" s="59">
        <v>2592675303</v>
      </c>
      <c r="D35" s="59"/>
      <c r="E35" s="59"/>
      <c r="F35" s="59"/>
      <c r="G35" s="59"/>
      <c r="H35" s="59"/>
      <c r="I35" s="59"/>
      <c r="J35" s="59">
        <v>108467150</v>
      </c>
      <c r="K35" s="59"/>
      <c r="L35" s="59">
        <v>12160000</v>
      </c>
      <c r="M35" s="60">
        <f t="shared" si="0"/>
        <v>2713302453</v>
      </c>
    </row>
    <row r="36" spans="1:13" ht="15.75" hidden="1" x14ac:dyDescent="0.25">
      <c r="A36" s="58">
        <v>30</v>
      </c>
      <c r="B36" s="51" t="s">
        <v>48</v>
      </c>
      <c r="C36" s="59">
        <v>2556934998</v>
      </c>
      <c r="D36" s="59">
        <v>535000</v>
      </c>
      <c r="E36" s="59"/>
      <c r="F36" s="59"/>
      <c r="G36" s="59"/>
      <c r="H36" s="59"/>
      <c r="I36" s="59"/>
      <c r="J36" s="59"/>
      <c r="K36" s="59"/>
      <c r="L36" s="59"/>
      <c r="M36" s="60">
        <f t="shared" si="0"/>
        <v>2557469998</v>
      </c>
    </row>
    <row r="37" spans="1:13" ht="15.75" hidden="1" x14ac:dyDescent="0.25">
      <c r="A37" s="58">
        <v>31</v>
      </c>
      <c r="B37" s="51" t="s">
        <v>49</v>
      </c>
      <c r="C37" s="59">
        <v>335906952</v>
      </c>
      <c r="D37" s="59"/>
      <c r="E37" s="59"/>
      <c r="F37" s="59"/>
      <c r="G37" s="59">
        <v>4816938570</v>
      </c>
      <c r="H37" s="59">
        <v>270362034</v>
      </c>
      <c r="I37" s="59"/>
      <c r="J37" s="59"/>
      <c r="K37" s="59"/>
      <c r="L37" s="59">
        <v>6730391671</v>
      </c>
      <c r="M37" s="60">
        <f t="shared" si="0"/>
        <v>12153599227</v>
      </c>
    </row>
    <row r="38" spans="1:13" ht="15.75" hidden="1" x14ac:dyDescent="0.25">
      <c r="A38" s="58">
        <v>32</v>
      </c>
      <c r="B38" s="51" t="s">
        <v>50</v>
      </c>
      <c r="C38" s="59">
        <v>662356416</v>
      </c>
      <c r="D38" s="59"/>
      <c r="E38" s="59"/>
      <c r="F38" s="59"/>
      <c r="G38" s="59"/>
      <c r="H38" s="59"/>
      <c r="I38" s="59"/>
      <c r="J38" s="59"/>
      <c r="K38" s="59"/>
      <c r="L38" s="59"/>
      <c r="M38" s="60">
        <f t="shared" si="0"/>
        <v>662356416</v>
      </c>
    </row>
    <row r="39" spans="1:13" ht="15.75" hidden="1" x14ac:dyDescent="0.25">
      <c r="A39" s="58">
        <v>33</v>
      </c>
      <c r="B39" s="51" t="s">
        <v>51</v>
      </c>
      <c r="C39" s="59">
        <v>22444254308</v>
      </c>
      <c r="D39" s="59"/>
      <c r="E39" s="59"/>
      <c r="F39" s="59"/>
      <c r="G39" s="59">
        <v>10308341628</v>
      </c>
      <c r="H39" s="59">
        <v>574640371</v>
      </c>
      <c r="I39" s="59">
        <v>1898189821</v>
      </c>
      <c r="J39" s="59"/>
      <c r="K39" s="59">
        <v>1077724328</v>
      </c>
      <c r="L39" s="59">
        <v>277725642654</v>
      </c>
      <c r="M39" s="60">
        <f t="shared" ref="M39:M47" si="1">SUM(C39:L39)</f>
        <v>314028793110</v>
      </c>
    </row>
    <row r="40" spans="1:13" ht="15.75" hidden="1" x14ac:dyDescent="0.25">
      <c r="A40" s="58">
        <v>34</v>
      </c>
      <c r="B40" s="51" t="s">
        <v>102</v>
      </c>
      <c r="C40" s="59">
        <v>160854760</v>
      </c>
      <c r="D40" s="59"/>
      <c r="E40" s="59"/>
      <c r="F40" s="59"/>
      <c r="G40" s="59">
        <v>151647694936</v>
      </c>
      <c r="H40" s="59"/>
      <c r="I40" s="59">
        <v>141813145472</v>
      </c>
      <c r="J40" s="59"/>
      <c r="K40" s="59"/>
      <c r="L40" s="59">
        <v>1732470443359</v>
      </c>
      <c r="M40" s="60">
        <f t="shared" si="1"/>
        <v>2026092138527</v>
      </c>
    </row>
    <row r="41" spans="1:13" ht="15.75" hidden="1" x14ac:dyDescent="0.25">
      <c r="A41" s="58">
        <v>35</v>
      </c>
      <c r="B41" s="51" t="s">
        <v>53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>
        <f t="shared" si="1"/>
        <v>0</v>
      </c>
    </row>
    <row r="42" spans="1:13" ht="15.75" hidden="1" x14ac:dyDescent="0.25">
      <c r="A42" s="58">
        <v>36</v>
      </c>
      <c r="B42" s="51" t="s">
        <v>54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60">
        <f t="shared" si="1"/>
        <v>0</v>
      </c>
    </row>
    <row r="43" spans="1:13" ht="15.75" hidden="1" x14ac:dyDescent="0.25">
      <c r="A43" s="58">
        <v>37</v>
      </c>
      <c r="B43" s="51" t="s">
        <v>55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0">
        <f t="shared" si="1"/>
        <v>0</v>
      </c>
    </row>
    <row r="44" spans="1:13" ht="15.75" hidden="1" x14ac:dyDescent="0.25">
      <c r="A44" s="58">
        <v>38</v>
      </c>
      <c r="B44" s="51" t="s">
        <v>56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>
        <f t="shared" si="1"/>
        <v>0</v>
      </c>
    </row>
    <row r="45" spans="1:13" ht="15.75" hidden="1" x14ac:dyDescent="0.25">
      <c r="A45" s="58">
        <v>39</v>
      </c>
      <c r="B45" s="51" t="s">
        <v>71</v>
      </c>
      <c r="C45" s="59">
        <v>39777760341</v>
      </c>
      <c r="D45" s="59"/>
      <c r="E45" s="59"/>
      <c r="F45" s="59"/>
      <c r="G45" s="59">
        <v>11095552608</v>
      </c>
      <c r="H45" s="59">
        <v>6560733258</v>
      </c>
      <c r="I45" s="59"/>
      <c r="J45" s="59"/>
      <c r="K45" s="59">
        <v>588269</v>
      </c>
      <c r="L45" s="59">
        <v>738118497</v>
      </c>
      <c r="M45" s="60">
        <f>SUM(C45:L45)</f>
        <v>58172752973</v>
      </c>
    </row>
    <row r="46" spans="1:13" ht="15.75" hidden="1" x14ac:dyDescent="0.25">
      <c r="A46" s="58">
        <v>40</v>
      </c>
      <c r="B46" s="51" t="s">
        <v>58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60">
        <f t="shared" si="1"/>
        <v>0</v>
      </c>
    </row>
    <row r="47" spans="1:13" ht="16.5" hidden="1" thickBot="1" x14ac:dyDescent="0.3">
      <c r="A47" s="58">
        <v>41</v>
      </c>
      <c r="B47" s="54" t="s">
        <v>59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>
        <f t="shared" si="1"/>
        <v>0</v>
      </c>
    </row>
    <row r="48" spans="1:13" ht="17.25" hidden="1" thickTop="1" thickBot="1" x14ac:dyDescent="0.3">
      <c r="A48" s="66"/>
      <c r="B48" s="56" t="s">
        <v>103</v>
      </c>
      <c r="C48" s="67">
        <f>SUM(C7:C47)</f>
        <v>795088856532</v>
      </c>
      <c r="D48" s="67">
        <f t="shared" ref="D48:L48" si="2">SUM(D7:D47)</f>
        <v>20251000</v>
      </c>
      <c r="E48" s="67">
        <f t="shared" si="2"/>
        <v>894732240</v>
      </c>
      <c r="F48" s="67">
        <f t="shared" si="2"/>
        <v>0</v>
      </c>
      <c r="G48" s="67">
        <f t="shared" si="2"/>
        <v>3971332214772</v>
      </c>
      <c r="H48" s="67">
        <f t="shared" si="2"/>
        <v>417899857618</v>
      </c>
      <c r="I48" s="67">
        <f t="shared" si="2"/>
        <v>3799881802082</v>
      </c>
      <c r="J48" s="67">
        <f t="shared" si="2"/>
        <v>240784616</v>
      </c>
      <c r="K48" s="67">
        <f t="shared" si="2"/>
        <v>22308391322</v>
      </c>
      <c r="L48" s="67">
        <f t="shared" si="2"/>
        <v>7167526905273</v>
      </c>
      <c r="M48" s="67">
        <f>SUM(M7:M47)</f>
        <v>16175193795455</v>
      </c>
    </row>
    <row r="49" spans="1:13" ht="16.5" hidden="1" thickBot="1" x14ac:dyDescent="0.3">
      <c r="A49" s="68"/>
      <c r="B49" s="69" t="s">
        <v>104</v>
      </c>
      <c r="C49" s="70">
        <v>736683.77141200041</v>
      </c>
      <c r="D49" s="70">
        <v>39.841999999999992</v>
      </c>
      <c r="E49" s="70">
        <v>21.551664000000002</v>
      </c>
      <c r="F49" s="70">
        <v>0</v>
      </c>
      <c r="G49" s="70">
        <v>4138916.3950179992</v>
      </c>
      <c r="H49" s="70">
        <v>443580.67941399984</v>
      </c>
      <c r="I49" s="70">
        <v>4042528.1568099991</v>
      </c>
      <c r="J49" s="70">
        <v>1.0336000000000001</v>
      </c>
      <c r="K49" s="70">
        <v>12510.659318</v>
      </c>
      <c r="L49" s="70">
        <v>8483186.7540300004</v>
      </c>
      <c r="M49" s="65">
        <v>17857468.843265995</v>
      </c>
    </row>
    <row r="50" spans="1:13" hidden="1" x14ac:dyDescent="0.25"/>
    <row r="51" spans="1:13" hidden="1" x14ac:dyDescent="0.25"/>
    <row r="52" spans="1:13" s="71" customFormat="1" ht="20.25" hidden="1" x14ac:dyDescent="0.3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71" customFormat="1" ht="20.25" hidden="1" x14ac:dyDescent="0.3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71" customFormat="1" ht="20.25" hidden="1" x14ac:dyDescent="0.3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34" customFormat="1" ht="15.75" hidden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34" customFormat="1" ht="15.75" hidden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idden="1" x14ac:dyDescent="0.25"/>
    <row r="58" spans="1:13" hidden="1" x14ac:dyDescent="0.25"/>
    <row r="59" spans="1:13" hidden="1" x14ac:dyDescent="0.25"/>
    <row r="60" spans="1:13" hidden="1" x14ac:dyDescent="0.25"/>
    <row r="61" spans="1:13" hidden="1" x14ac:dyDescent="0.25"/>
    <row r="62" spans="1:13" hidden="1" x14ac:dyDescent="0.25"/>
    <row r="63" spans="1:13" hidden="1" x14ac:dyDescent="0.25"/>
    <row r="64" spans="1:13" hidden="1" x14ac:dyDescent="0.25"/>
    <row r="65" spans="1:13" hidden="1" x14ac:dyDescent="0.25"/>
    <row r="66" spans="1:13" hidden="1" x14ac:dyDescent="0.25"/>
    <row r="67" spans="1:13" hidden="1" x14ac:dyDescent="0.25"/>
    <row r="68" spans="1:13" hidden="1" x14ac:dyDescent="0.25"/>
    <row r="69" spans="1:13" hidden="1" x14ac:dyDescent="0.25"/>
    <row r="72" spans="1:13" ht="20.25" x14ac:dyDescent="0.3">
      <c r="A72" s="175" t="s">
        <v>75</v>
      </c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</row>
    <row r="73" spans="1:13" ht="20.25" x14ac:dyDescent="0.3">
      <c r="A73" s="175" t="s">
        <v>76</v>
      </c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</row>
    <row r="74" spans="1:13" ht="20.25" x14ac:dyDescent="0.3">
      <c r="A74" s="175" t="s">
        <v>112</v>
      </c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</row>
    <row r="75" spans="1:13" ht="15.75" x14ac:dyDescent="0.25">
      <c r="A75" s="72"/>
      <c r="B75" s="172" t="s">
        <v>2</v>
      </c>
      <c r="C75" s="172"/>
      <c r="D75" s="172"/>
      <c r="E75" s="172"/>
      <c r="F75" s="172"/>
      <c r="G75" s="172"/>
      <c r="H75" s="172"/>
      <c r="I75" s="172"/>
      <c r="J75" s="172"/>
      <c r="K75" s="172"/>
      <c r="L75" s="52" t="s">
        <v>78</v>
      </c>
      <c r="M75" s="73"/>
    </row>
    <row r="76" spans="1:13" ht="15.75" x14ac:dyDescent="0.25">
      <c r="A76" s="74"/>
      <c r="B76" s="75" t="s">
        <v>79</v>
      </c>
      <c r="C76" s="75" t="s">
        <v>80</v>
      </c>
      <c r="D76" s="75" t="s">
        <v>10</v>
      </c>
      <c r="E76" s="75" t="s">
        <v>11</v>
      </c>
      <c r="F76" s="75" t="s">
        <v>12</v>
      </c>
      <c r="G76" s="75" t="s">
        <v>13</v>
      </c>
      <c r="H76" s="75" t="s">
        <v>81</v>
      </c>
      <c r="I76" s="75" t="s">
        <v>15</v>
      </c>
      <c r="J76" s="75" t="s">
        <v>82</v>
      </c>
      <c r="K76" s="75" t="s">
        <v>83</v>
      </c>
      <c r="L76" s="75" t="s">
        <v>84</v>
      </c>
      <c r="M76" s="76" t="s">
        <v>4</v>
      </c>
    </row>
    <row r="77" spans="1:13" ht="15.75" x14ac:dyDescent="0.25">
      <c r="A77" s="58">
        <v>1</v>
      </c>
      <c r="B77" s="77" t="str">
        <f>B7</f>
        <v>BICE CORREDORES DE BOLSA S.A.</v>
      </c>
      <c r="C77" s="78">
        <f t="shared" ref="C77:L92" si="3">C7/1000000</f>
        <v>16051.571137000001</v>
      </c>
      <c r="D77" s="78">
        <f t="shared" si="3"/>
        <v>0.14899999999999999</v>
      </c>
      <c r="E77" s="78">
        <f t="shared" si="3"/>
        <v>0</v>
      </c>
      <c r="F77" s="78">
        <f t="shared" si="3"/>
        <v>0</v>
      </c>
      <c r="G77" s="78">
        <f t="shared" si="3"/>
        <v>363544.39639100002</v>
      </c>
      <c r="H77" s="78">
        <f t="shared" si="3"/>
        <v>28160.143689</v>
      </c>
      <c r="I77" s="78">
        <f t="shared" si="3"/>
        <v>402716.56128299999</v>
      </c>
      <c r="J77" s="78">
        <f t="shared" si="3"/>
        <v>0</v>
      </c>
      <c r="K77" s="78">
        <f t="shared" si="3"/>
        <v>0</v>
      </c>
      <c r="L77" s="78">
        <f t="shared" si="3"/>
        <v>250189.148028</v>
      </c>
      <c r="M77" s="79">
        <f>SUM(C77:L77)</f>
        <v>1060661.9695280001</v>
      </c>
    </row>
    <row r="78" spans="1:13" ht="15.75" x14ac:dyDescent="0.25">
      <c r="A78" s="58">
        <v>2</v>
      </c>
      <c r="B78" s="77" t="str">
        <f>B8</f>
        <v>BANCHILE CORREDORES DE BOLSA S.A.</v>
      </c>
      <c r="C78" s="78">
        <f t="shared" si="3"/>
        <v>198924.879965</v>
      </c>
      <c r="D78" s="78">
        <f t="shared" si="3"/>
        <v>0.17</v>
      </c>
      <c r="E78" s="78">
        <f t="shared" si="3"/>
        <v>0</v>
      </c>
      <c r="F78" s="78">
        <f t="shared" si="3"/>
        <v>0</v>
      </c>
      <c r="G78" s="78">
        <f t="shared" si="3"/>
        <v>272889.55707799998</v>
      </c>
      <c r="H78" s="78">
        <f t="shared" si="3"/>
        <v>13125.479921</v>
      </c>
      <c r="I78" s="78">
        <f t="shared" si="3"/>
        <v>426030.037289</v>
      </c>
      <c r="J78" s="78">
        <f t="shared" si="3"/>
        <v>0</v>
      </c>
      <c r="K78" s="78">
        <f t="shared" si="3"/>
        <v>0.76731000000000005</v>
      </c>
      <c r="L78" s="78">
        <f t="shared" si="3"/>
        <v>195085.280535</v>
      </c>
      <c r="M78" s="79">
        <f>SUM(C78:L78)</f>
        <v>1106056.1720980001</v>
      </c>
    </row>
    <row r="79" spans="1:13" ht="15.75" x14ac:dyDescent="0.25">
      <c r="A79" s="58">
        <v>3</v>
      </c>
      <c r="B79" s="77" t="str">
        <f>B9</f>
        <v>SANTIAGO CORREDORES DE BOLSA LTDA.</v>
      </c>
      <c r="C79" s="78">
        <f t="shared" si="3"/>
        <v>7375.2180200000003</v>
      </c>
      <c r="D79" s="78">
        <f t="shared" si="3"/>
        <v>1.1950000000000001</v>
      </c>
      <c r="E79" s="78">
        <f t="shared" si="3"/>
        <v>0</v>
      </c>
      <c r="F79" s="78">
        <f t="shared" si="3"/>
        <v>0</v>
      </c>
      <c r="G79" s="78">
        <f t="shared" si="3"/>
        <v>567374.78069799999</v>
      </c>
      <c r="H79" s="78">
        <f t="shared" si="3"/>
        <v>107006.60136499999</v>
      </c>
      <c r="I79" s="78">
        <f t="shared" si="3"/>
        <v>422668.56714699999</v>
      </c>
      <c r="J79" s="78">
        <f t="shared" si="3"/>
        <v>0</v>
      </c>
      <c r="K79" s="78">
        <f t="shared" si="3"/>
        <v>0</v>
      </c>
      <c r="L79" s="78">
        <f t="shared" si="3"/>
        <v>54797.788698999997</v>
      </c>
      <c r="M79" s="79">
        <f>SUM(C79:L79)</f>
        <v>1159224.150929</v>
      </c>
    </row>
    <row r="80" spans="1:13" ht="15.75" x14ac:dyDescent="0.25">
      <c r="A80" s="58">
        <v>4</v>
      </c>
      <c r="B80" s="77" t="str">
        <f>B10</f>
        <v>BBVA CORREDORES DE BOLSA BHIF S.A.</v>
      </c>
      <c r="C80" s="78">
        <f t="shared" si="3"/>
        <v>15954.698522999999</v>
      </c>
      <c r="D80" s="78">
        <f t="shared" si="3"/>
        <v>0</v>
      </c>
      <c r="E80" s="78">
        <f t="shared" si="3"/>
        <v>0</v>
      </c>
      <c r="F80" s="78">
        <f t="shared" si="3"/>
        <v>0</v>
      </c>
      <c r="G80" s="78">
        <f t="shared" si="3"/>
        <v>682203.09701799997</v>
      </c>
      <c r="H80" s="78">
        <f t="shared" si="3"/>
        <v>52278.975815999998</v>
      </c>
      <c r="I80" s="78">
        <f t="shared" si="3"/>
        <v>743749.40238900005</v>
      </c>
      <c r="J80" s="78">
        <f t="shared" si="3"/>
        <v>0</v>
      </c>
      <c r="K80" s="78">
        <f t="shared" si="3"/>
        <v>0</v>
      </c>
      <c r="L80" s="78">
        <f t="shared" si="3"/>
        <v>611267.46534999995</v>
      </c>
      <c r="M80" s="79">
        <f>SUM(C80:L80)</f>
        <v>2105453.6390960002</v>
      </c>
    </row>
    <row r="81" spans="1:13" ht="15.75" x14ac:dyDescent="0.25">
      <c r="A81" s="58">
        <v>5</v>
      </c>
      <c r="B81" s="77" t="str">
        <f t="shared" ref="B81:B108" si="4">B11</f>
        <v>SCOTIA SUD AMERICANO CORREDORES DE BOLSA S.A.</v>
      </c>
      <c r="C81" s="78">
        <f t="shared" si="3"/>
        <v>1750.149484</v>
      </c>
      <c r="D81" s="78">
        <f t="shared" si="3"/>
        <v>0</v>
      </c>
      <c r="E81" s="78">
        <f t="shared" si="3"/>
        <v>0</v>
      </c>
      <c r="F81" s="78">
        <f t="shared" si="3"/>
        <v>0</v>
      </c>
      <c r="G81" s="78">
        <f t="shared" si="3"/>
        <v>588879.82735799998</v>
      </c>
      <c r="H81" s="78">
        <f t="shared" si="3"/>
        <v>8306.7471569999998</v>
      </c>
      <c r="I81" s="78">
        <f t="shared" si="3"/>
        <v>228723.32846799999</v>
      </c>
      <c r="J81" s="78">
        <f t="shared" si="3"/>
        <v>0</v>
      </c>
      <c r="K81" s="78">
        <f t="shared" si="3"/>
        <v>0</v>
      </c>
      <c r="L81" s="78">
        <f t="shared" si="3"/>
        <v>219268.42601600001</v>
      </c>
      <c r="M81" s="79">
        <f>SUM(C81:L81)</f>
        <v>1046928.478483</v>
      </c>
    </row>
    <row r="82" spans="1:13" ht="15.75" x14ac:dyDescent="0.25">
      <c r="A82" s="58">
        <v>6</v>
      </c>
      <c r="B82" s="77" t="str">
        <f t="shared" si="4"/>
        <v>VALORES SECURITY S.A. CORREDORES  DE BOLSA</v>
      </c>
      <c r="C82" s="78">
        <f t="shared" si="3"/>
        <v>18966.594568</v>
      </c>
      <c r="D82" s="78">
        <f t="shared" si="3"/>
        <v>4.5754999999999999</v>
      </c>
      <c r="E82" s="78">
        <f t="shared" si="3"/>
        <v>0</v>
      </c>
      <c r="F82" s="78">
        <f t="shared" si="3"/>
        <v>0</v>
      </c>
      <c r="G82" s="78">
        <f t="shared" si="3"/>
        <v>190453.85291700001</v>
      </c>
      <c r="H82" s="78">
        <f t="shared" si="3"/>
        <v>23665.070299999999</v>
      </c>
      <c r="I82" s="78">
        <f t="shared" si="3"/>
        <v>113415.53548999999</v>
      </c>
      <c r="J82" s="78">
        <f t="shared" si="3"/>
        <v>0</v>
      </c>
      <c r="K82" s="78">
        <f t="shared" si="3"/>
        <v>3.4626329999999998</v>
      </c>
      <c r="L82" s="78">
        <f t="shared" si="3"/>
        <v>1101362.3022109999</v>
      </c>
      <c r="M82" s="79">
        <f t="shared" ref="M82:M116" si="5">SUM(C82:L82)</f>
        <v>1447871.393619</v>
      </c>
    </row>
    <row r="83" spans="1:13" ht="15.75" x14ac:dyDescent="0.25">
      <c r="A83" s="58">
        <v>7</v>
      </c>
      <c r="B83" s="77" t="str">
        <f t="shared" si="4"/>
        <v>BCI CORREDOR DE BOLSA S.A.</v>
      </c>
      <c r="C83" s="78">
        <f t="shared" si="3"/>
        <v>24687.461093000002</v>
      </c>
      <c r="D83" s="78">
        <f t="shared" si="3"/>
        <v>0</v>
      </c>
      <c r="E83" s="78">
        <f t="shared" si="3"/>
        <v>0</v>
      </c>
      <c r="F83" s="78">
        <f t="shared" si="3"/>
        <v>0</v>
      </c>
      <c r="G83" s="78">
        <f t="shared" si="3"/>
        <v>294228.35163400002</v>
      </c>
      <c r="H83" s="78">
        <f t="shared" si="3"/>
        <v>38310.168298999997</v>
      </c>
      <c r="I83" s="78">
        <f t="shared" si="3"/>
        <v>344745.51838099997</v>
      </c>
      <c r="J83" s="78">
        <f t="shared" si="3"/>
        <v>0</v>
      </c>
      <c r="K83" s="78">
        <f t="shared" si="3"/>
        <v>0</v>
      </c>
      <c r="L83" s="78">
        <f t="shared" si="3"/>
        <v>0</v>
      </c>
      <c r="M83" s="79">
        <f t="shared" si="5"/>
        <v>701971.49940700002</v>
      </c>
    </row>
    <row r="84" spans="1:13" ht="15.75" x14ac:dyDescent="0.25">
      <c r="A84" s="58">
        <v>8</v>
      </c>
      <c r="B84" s="77" t="str">
        <f t="shared" si="4"/>
        <v>SANTANDER INVESTMENT S.A. C. DE BOLSA</v>
      </c>
      <c r="C84" s="78">
        <f t="shared" si="3"/>
        <v>91065.328433999995</v>
      </c>
      <c r="D84" s="78">
        <f t="shared" si="3"/>
        <v>0</v>
      </c>
      <c r="E84" s="78">
        <f t="shared" si="3"/>
        <v>0</v>
      </c>
      <c r="F84" s="78">
        <f t="shared" si="3"/>
        <v>0</v>
      </c>
      <c r="G84" s="78">
        <f t="shared" si="3"/>
        <v>22492.414033000001</v>
      </c>
      <c r="H84" s="78">
        <f t="shared" si="3"/>
        <v>9844.7089109999997</v>
      </c>
      <c r="I84" s="78">
        <f t="shared" si="3"/>
        <v>84351.106767000005</v>
      </c>
      <c r="J84" s="78">
        <f t="shared" si="3"/>
        <v>0</v>
      </c>
      <c r="K84" s="78">
        <f t="shared" si="3"/>
        <v>10151.442552</v>
      </c>
      <c r="L84" s="78">
        <f t="shared" si="3"/>
        <v>531675.32882199995</v>
      </c>
      <c r="M84" s="79">
        <f t="shared" si="5"/>
        <v>749580.3295189999</v>
      </c>
    </row>
    <row r="85" spans="1:13" ht="15.75" x14ac:dyDescent="0.25">
      <c r="A85" s="58">
        <v>9</v>
      </c>
      <c r="B85" s="77" t="str">
        <f t="shared" si="4"/>
        <v>LARRAIN VIAL S.A. CORREDORES DE BOLSA</v>
      </c>
      <c r="C85" s="78">
        <f t="shared" si="3"/>
        <v>91755.081779</v>
      </c>
      <c r="D85" s="78">
        <f t="shared" si="3"/>
        <v>2.8439999999999999</v>
      </c>
      <c r="E85" s="78">
        <f t="shared" si="3"/>
        <v>0</v>
      </c>
      <c r="F85" s="78">
        <f t="shared" si="3"/>
        <v>0</v>
      </c>
      <c r="G85" s="78">
        <f t="shared" si="3"/>
        <v>45725.390036999997</v>
      </c>
      <c r="H85" s="78">
        <f t="shared" si="3"/>
        <v>12502.135727000001</v>
      </c>
      <c r="I85" s="78">
        <f t="shared" si="3"/>
        <v>60915.085385999999</v>
      </c>
      <c r="J85" s="78">
        <f t="shared" si="3"/>
        <v>19.947596000000001</v>
      </c>
      <c r="K85" s="78">
        <f t="shared" si="3"/>
        <v>303.27488399999999</v>
      </c>
      <c r="L85" s="78">
        <f t="shared" si="3"/>
        <v>289263.64490000001</v>
      </c>
      <c r="M85" s="79">
        <f t="shared" si="5"/>
        <v>500487.40430900001</v>
      </c>
    </row>
    <row r="86" spans="1:13" ht="15.75" x14ac:dyDescent="0.25">
      <c r="A86" s="58">
        <v>10</v>
      </c>
      <c r="B86" s="77" t="str">
        <f t="shared" si="4"/>
        <v>DEUTSCHE SECURITIES C.  DE BOLSA LTDA.</v>
      </c>
      <c r="C86" s="78">
        <f t="shared" si="3"/>
        <v>38980.709518999996</v>
      </c>
      <c r="D86" s="78">
        <f t="shared" si="3"/>
        <v>0</v>
      </c>
      <c r="E86" s="78">
        <f t="shared" si="3"/>
        <v>0</v>
      </c>
      <c r="F86" s="78">
        <f t="shared" si="3"/>
        <v>0</v>
      </c>
      <c r="G86" s="78">
        <f t="shared" si="3"/>
        <v>116247.770131</v>
      </c>
      <c r="H86" s="78">
        <f t="shared" si="3"/>
        <v>0</v>
      </c>
      <c r="I86" s="78">
        <f t="shared" si="3"/>
        <v>0</v>
      </c>
      <c r="J86" s="78">
        <f t="shared" si="3"/>
        <v>0</v>
      </c>
      <c r="K86" s="78">
        <f t="shared" si="3"/>
        <v>0</v>
      </c>
      <c r="L86" s="78">
        <f t="shared" si="3"/>
        <v>274153.055849</v>
      </c>
      <c r="M86" s="79">
        <f t="shared" si="5"/>
        <v>429381.53549899999</v>
      </c>
    </row>
    <row r="87" spans="1:13" ht="15.75" x14ac:dyDescent="0.25">
      <c r="A87" s="58">
        <v>11</v>
      </c>
      <c r="B87" s="77" t="str">
        <f t="shared" si="4"/>
        <v>TANNER  CORREDORES DE BOLSA S.A.</v>
      </c>
      <c r="C87" s="78">
        <f t="shared" si="3"/>
        <v>13032.433091999999</v>
      </c>
      <c r="D87" s="78">
        <f t="shared" si="3"/>
        <v>0</v>
      </c>
      <c r="E87" s="78">
        <f t="shared" si="3"/>
        <v>0</v>
      </c>
      <c r="F87" s="78">
        <f t="shared" si="3"/>
        <v>0</v>
      </c>
      <c r="G87" s="78">
        <f t="shared" si="3"/>
        <v>1874.0963449999999</v>
      </c>
      <c r="H87" s="78">
        <f t="shared" si="3"/>
        <v>2806.3989459999998</v>
      </c>
      <c r="I87" s="78">
        <f t="shared" si="3"/>
        <v>6328.4643329999999</v>
      </c>
      <c r="J87" s="78">
        <f t="shared" si="3"/>
        <v>1.1051999999999999E-2</v>
      </c>
      <c r="K87" s="78">
        <f t="shared" si="3"/>
        <v>0</v>
      </c>
      <c r="L87" s="78">
        <f t="shared" si="3"/>
        <v>104961.250031</v>
      </c>
      <c r="M87" s="79">
        <f t="shared" si="5"/>
        <v>129002.65379900001</v>
      </c>
    </row>
    <row r="88" spans="1:13" ht="15.75" x14ac:dyDescent="0.25">
      <c r="A88" s="58">
        <v>12</v>
      </c>
      <c r="B88" s="77" t="str">
        <f t="shared" si="4"/>
        <v>BANCOESTADO S.A. CORREDORES DE BOLSA</v>
      </c>
      <c r="C88" s="78">
        <f t="shared" si="3"/>
        <v>39.737195</v>
      </c>
      <c r="D88" s="78">
        <f t="shared" si="3"/>
        <v>0</v>
      </c>
      <c r="E88" s="78">
        <f t="shared" si="3"/>
        <v>0</v>
      </c>
      <c r="F88" s="78">
        <f t="shared" si="3"/>
        <v>0</v>
      </c>
      <c r="G88" s="78">
        <f t="shared" si="3"/>
        <v>429756.86963899998</v>
      </c>
      <c r="H88" s="78">
        <f t="shared" si="3"/>
        <v>54025.071903999997</v>
      </c>
      <c r="I88" s="78">
        <f t="shared" si="3"/>
        <v>739418.43327599997</v>
      </c>
      <c r="J88" s="78">
        <f t="shared" si="3"/>
        <v>0</v>
      </c>
      <c r="K88" s="78">
        <f t="shared" si="3"/>
        <v>0</v>
      </c>
      <c r="L88" s="78">
        <f t="shared" si="3"/>
        <v>687039.23967200005</v>
      </c>
      <c r="M88" s="79">
        <f t="shared" si="5"/>
        <v>1910279.3516859999</v>
      </c>
    </row>
    <row r="89" spans="1:13" ht="15.75" x14ac:dyDescent="0.25">
      <c r="A89" s="58">
        <v>13</v>
      </c>
      <c r="B89" s="77" t="str">
        <f t="shared" si="4"/>
        <v>I.M. TRUST S.A. CORREDORES DE BOLSA</v>
      </c>
      <c r="C89" s="78">
        <f t="shared" si="3"/>
        <v>32467.389004000001</v>
      </c>
      <c r="D89" s="78">
        <f t="shared" si="3"/>
        <v>0</v>
      </c>
      <c r="E89" s="78">
        <f t="shared" si="3"/>
        <v>0</v>
      </c>
      <c r="F89" s="78">
        <f t="shared" si="3"/>
        <v>0</v>
      </c>
      <c r="G89" s="78">
        <f t="shared" si="3"/>
        <v>58141.516824999999</v>
      </c>
      <c r="H89" s="78">
        <f t="shared" si="3"/>
        <v>6219.7569199999998</v>
      </c>
      <c r="I89" s="78">
        <f t="shared" si="3"/>
        <v>0</v>
      </c>
      <c r="J89" s="78">
        <f t="shared" si="3"/>
        <v>108.46715</v>
      </c>
      <c r="K89" s="78">
        <f t="shared" si="3"/>
        <v>11.320122</v>
      </c>
      <c r="L89" s="78">
        <f t="shared" si="3"/>
        <v>203290.73608599999</v>
      </c>
      <c r="M89" s="79">
        <f t="shared" si="5"/>
        <v>300239.18610699999</v>
      </c>
    </row>
    <row r="90" spans="1:13" ht="15.75" x14ac:dyDescent="0.25">
      <c r="A90" s="58">
        <v>14</v>
      </c>
      <c r="B90" s="77" t="str">
        <f t="shared" si="4"/>
        <v>MOLINA, SWETT Y VALDES S.A. C. DE BOLSA</v>
      </c>
      <c r="C90" s="78">
        <f t="shared" si="3"/>
        <v>3720.694461</v>
      </c>
      <c r="D90" s="78">
        <f t="shared" si="3"/>
        <v>1.6419999999999999</v>
      </c>
      <c r="E90" s="78">
        <f t="shared" si="3"/>
        <v>0</v>
      </c>
      <c r="F90" s="78">
        <f t="shared" si="3"/>
        <v>0</v>
      </c>
      <c r="G90" s="78">
        <f t="shared" si="3"/>
        <v>18417.240062000001</v>
      </c>
      <c r="H90" s="78">
        <f t="shared" si="3"/>
        <v>4194.1740019999997</v>
      </c>
      <c r="I90" s="78">
        <f t="shared" si="3"/>
        <v>1576.663511</v>
      </c>
      <c r="J90" s="78">
        <f t="shared" si="3"/>
        <v>0</v>
      </c>
      <c r="K90" s="78">
        <f t="shared" si="3"/>
        <v>0</v>
      </c>
      <c r="L90" s="78">
        <f t="shared" si="3"/>
        <v>14641.432617</v>
      </c>
      <c r="M90" s="79">
        <f>SUM(C90:L90)</f>
        <v>42551.846653000001</v>
      </c>
    </row>
    <row r="91" spans="1:13" ht="15.75" x14ac:dyDescent="0.25">
      <c r="A91" s="58">
        <v>15</v>
      </c>
      <c r="B91" s="77" t="str">
        <f t="shared" si="4"/>
        <v>CELFIN, GARDEWEG S.A. C. DE BOLSA</v>
      </c>
      <c r="C91" s="78">
        <f t="shared" si="3"/>
        <v>81671.937850000002</v>
      </c>
      <c r="D91" s="78">
        <f t="shared" si="3"/>
        <v>0.14799999999999999</v>
      </c>
      <c r="E91" s="78">
        <f t="shared" si="3"/>
        <v>8.1421200000000002</v>
      </c>
      <c r="F91" s="78">
        <f t="shared" si="3"/>
        <v>0</v>
      </c>
      <c r="G91" s="78">
        <f t="shared" si="3"/>
        <v>40515.645860999997</v>
      </c>
      <c r="H91" s="78">
        <f t="shared" si="3"/>
        <v>17280.485241999999</v>
      </c>
      <c r="I91" s="78">
        <f t="shared" si="3"/>
        <v>32786.022711999998</v>
      </c>
      <c r="J91" s="78">
        <f t="shared" si="3"/>
        <v>2.8786160000000001</v>
      </c>
      <c r="K91" s="78">
        <f t="shared" si="3"/>
        <v>10759.095079999999</v>
      </c>
      <c r="L91" s="78">
        <f t="shared" si="3"/>
        <v>14193.591262</v>
      </c>
      <c r="M91" s="79">
        <f t="shared" si="5"/>
        <v>197217.94674300001</v>
      </c>
    </row>
    <row r="92" spans="1:13" ht="15.75" x14ac:dyDescent="0.25">
      <c r="A92" s="58">
        <v>16</v>
      </c>
      <c r="B92" s="77" t="str">
        <f t="shared" si="4"/>
        <v>NEGOCIOS Y VALORES S.A. C. DE BOLSA</v>
      </c>
      <c r="C92" s="78">
        <f t="shared" si="3"/>
        <v>8329.4724249999999</v>
      </c>
      <c r="D92" s="78">
        <f t="shared" si="3"/>
        <v>0</v>
      </c>
      <c r="E92" s="78">
        <f t="shared" si="3"/>
        <v>0</v>
      </c>
      <c r="F92" s="78">
        <f t="shared" si="3"/>
        <v>0</v>
      </c>
      <c r="G92" s="78">
        <f t="shared" si="3"/>
        <v>10963.835127</v>
      </c>
      <c r="H92" s="78">
        <f t="shared" si="3"/>
        <v>1269.966989</v>
      </c>
      <c r="I92" s="78">
        <f t="shared" si="3"/>
        <v>8955.5897999999997</v>
      </c>
      <c r="J92" s="78">
        <f t="shared" si="3"/>
        <v>0</v>
      </c>
      <c r="K92" s="78">
        <f t="shared" si="3"/>
        <v>0</v>
      </c>
      <c r="L92" s="78">
        <f t="shared" si="3"/>
        <v>121184.132708</v>
      </c>
      <c r="M92" s="79">
        <f t="shared" si="5"/>
        <v>150702.997049</v>
      </c>
    </row>
    <row r="93" spans="1:13" ht="15.75" x14ac:dyDescent="0.25">
      <c r="A93" s="58">
        <v>17</v>
      </c>
      <c r="B93" s="77" t="str">
        <f t="shared" si="4"/>
        <v>ALFA CORREDORES DE BOLSA S.A.</v>
      </c>
      <c r="C93" s="78">
        <f t="shared" ref="C93:L108" si="6">C23/1000000</f>
        <v>28765.374233999999</v>
      </c>
      <c r="D93" s="78">
        <f t="shared" si="6"/>
        <v>0</v>
      </c>
      <c r="E93" s="78">
        <f t="shared" si="6"/>
        <v>0</v>
      </c>
      <c r="F93" s="78">
        <f t="shared" si="6"/>
        <v>0</v>
      </c>
      <c r="G93" s="78">
        <f t="shared" si="6"/>
        <v>18635.618302999999</v>
      </c>
      <c r="H93" s="78">
        <f t="shared" si="6"/>
        <v>2914.7161719999999</v>
      </c>
      <c r="I93" s="78">
        <f t="shared" si="6"/>
        <v>3504.1929960000002</v>
      </c>
      <c r="J93" s="78">
        <f t="shared" si="6"/>
        <v>0</v>
      </c>
      <c r="K93" s="78">
        <f t="shared" si="6"/>
        <v>0</v>
      </c>
      <c r="L93" s="78">
        <f t="shared" si="6"/>
        <v>11076.787445</v>
      </c>
      <c r="M93" s="79">
        <f t="shared" si="5"/>
        <v>64896.689149999998</v>
      </c>
    </row>
    <row r="94" spans="1:13" ht="15.75" x14ac:dyDescent="0.25">
      <c r="A94" s="58">
        <v>18</v>
      </c>
      <c r="B94" s="77" t="str">
        <f t="shared" si="4"/>
        <v>DUPOL S.A. CORREDORES DE BOLSA</v>
      </c>
      <c r="C94" s="78">
        <f t="shared" si="6"/>
        <v>0</v>
      </c>
      <c r="D94" s="78">
        <f t="shared" si="6"/>
        <v>0</v>
      </c>
      <c r="E94" s="78">
        <f t="shared" si="6"/>
        <v>0</v>
      </c>
      <c r="F94" s="78">
        <f t="shared" si="6"/>
        <v>0</v>
      </c>
      <c r="G94" s="78">
        <f t="shared" si="6"/>
        <v>0</v>
      </c>
      <c r="H94" s="78">
        <f t="shared" si="6"/>
        <v>0</v>
      </c>
      <c r="I94" s="78">
        <f t="shared" si="6"/>
        <v>0</v>
      </c>
      <c r="J94" s="78">
        <f t="shared" si="6"/>
        <v>0</v>
      </c>
      <c r="K94" s="78">
        <f t="shared" si="6"/>
        <v>0</v>
      </c>
      <c r="L94" s="78">
        <f t="shared" si="6"/>
        <v>0</v>
      </c>
      <c r="M94" s="79">
        <f t="shared" si="5"/>
        <v>0</v>
      </c>
    </row>
    <row r="95" spans="1:13" ht="15.75" x14ac:dyDescent="0.25">
      <c r="A95" s="58">
        <v>19</v>
      </c>
      <c r="B95" s="77" t="str">
        <f t="shared" si="4"/>
        <v>DE LA CERDA Y HATTON C. DE BOLSA S.A.</v>
      </c>
      <c r="C95" s="78">
        <f t="shared" si="6"/>
        <v>0</v>
      </c>
      <c r="D95" s="78">
        <f t="shared" si="6"/>
        <v>0</v>
      </c>
      <c r="E95" s="78">
        <f t="shared" si="6"/>
        <v>0</v>
      </c>
      <c r="F95" s="78">
        <f t="shared" si="6"/>
        <v>0</v>
      </c>
      <c r="G95" s="78">
        <f t="shared" si="6"/>
        <v>0</v>
      </c>
      <c r="H95" s="78">
        <f t="shared" si="6"/>
        <v>0</v>
      </c>
      <c r="I95" s="78">
        <f t="shared" si="6"/>
        <v>0</v>
      </c>
      <c r="J95" s="78">
        <f t="shared" si="6"/>
        <v>0</v>
      </c>
      <c r="K95" s="78">
        <f t="shared" si="6"/>
        <v>0</v>
      </c>
      <c r="L95" s="78">
        <f t="shared" si="6"/>
        <v>0</v>
      </c>
      <c r="M95" s="79">
        <f t="shared" si="5"/>
        <v>0</v>
      </c>
    </row>
    <row r="96" spans="1:13" ht="15.75" x14ac:dyDescent="0.25">
      <c r="A96" s="58">
        <v>20</v>
      </c>
      <c r="B96" s="77" t="str">
        <f t="shared" si="4"/>
        <v>CORP CORREDORES DE BOLSA S.A.</v>
      </c>
      <c r="C96" s="78">
        <f t="shared" si="6"/>
        <v>3150.394264</v>
      </c>
      <c r="D96" s="78">
        <f t="shared" si="6"/>
        <v>0</v>
      </c>
      <c r="E96" s="78">
        <f t="shared" si="6"/>
        <v>0</v>
      </c>
      <c r="F96" s="78">
        <f t="shared" si="6"/>
        <v>0</v>
      </c>
      <c r="G96" s="78">
        <f t="shared" si="6"/>
        <v>70953.020887999999</v>
      </c>
      <c r="H96" s="78">
        <f t="shared" si="6"/>
        <v>25451.386254000001</v>
      </c>
      <c r="I96" s="78">
        <f t="shared" si="6"/>
        <v>36127.053411000001</v>
      </c>
      <c r="J96" s="78">
        <f t="shared" si="6"/>
        <v>0</v>
      </c>
      <c r="K96" s="78">
        <f t="shared" si="6"/>
        <v>0</v>
      </c>
      <c r="L96" s="78">
        <f t="shared" si="6"/>
        <v>450206.36095</v>
      </c>
      <c r="M96" s="79">
        <f t="shared" si="5"/>
        <v>585888.21576699999</v>
      </c>
    </row>
    <row r="97" spans="1:17" ht="15.75" x14ac:dyDescent="0.25">
      <c r="A97" s="58">
        <v>21</v>
      </c>
      <c r="B97" s="77" t="str">
        <f t="shared" si="4"/>
        <v>UGARTE Y CIA. CORREDORES DE BOLSA S.A.</v>
      </c>
      <c r="C97" s="78">
        <f t="shared" si="6"/>
        <v>4367.9821160000001</v>
      </c>
      <c r="D97" s="78">
        <f t="shared" si="6"/>
        <v>1.48</v>
      </c>
      <c r="E97" s="78">
        <f t="shared" si="6"/>
        <v>0</v>
      </c>
      <c r="F97" s="78">
        <f t="shared" si="6"/>
        <v>0</v>
      </c>
      <c r="G97" s="78">
        <f t="shared" si="6"/>
        <v>0</v>
      </c>
      <c r="H97" s="78">
        <f t="shared" si="6"/>
        <v>0</v>
      </c>
      <c r="I97" s="78">
        <f t="shared" si="6"/>
        <v>0</v>
      </c>
      <c r="J97" s="78">
        <f t="shared" si="6"/>
        <v>0</v>
      </c>
      <c r="K97" s="78">
        <f t="shared" si="6"/>
        <v>0</v>
      </c>
      <c r="L97" s="78">
        <f t="shared" si="6"/>
        <v>2745.2617610000002</v>
      </c>
      <c r="M97" s="79">
        <f t="shared" si="5"/>
        <v>7114.7238770000004</v>
      </c>
    </row>
    <row r="98" spans="1:17" ht="15.75" x14ac:dyDescent="0.25">
      <c r="A98" s="58">
        <v>22</v>
      </c>
      <c r="B98" s="77" t="str">
        <f t="shared" si="4"/>
        <v xml:space="preserve">FINANZAS Y NEGOCIOS S.A. C. DE BOLSA </v>
      </c>
      <c r="C98" s="78">
        <f t="shared" si="6"/>
        <v>3032.0015159999998</v>
      </c>
      <c r="D98" s="78">
        <f t="shared" si="6"/>
        <v>0</v>
      </c>
      <c r="E98" s="78">
        <f t="shared" si="6"/>
        <v>447.36612000000002</v>
      </c>
      <c r="F98" s="78">
        <f t="shared" si="6"/>
        <v>0</v>
      </c>
      <c r="G98" s="78">
        <f t="shared" si="6"/>
        <v>0</v>
      </c>
      <c r="H98" s="78">
        <f t="shared" si="6"/>
        <v>0</v>
      </c>
      <c r="I98" s="78">
        <f t="shared" si="6"/>
        <v>0</v>
      </c>
      <c r="J98" s="78">
        <f t="shared" si="6"/>
        <v>0</v>
      </c>
      <c r="K98" s="78">
        <f t="shared" si="6"/>
        <v>0</v>
      </c>
      <c r="L98" s="78">
        <f t="shared" si="6"/>
        <v>5809.6321070000004</v>
      </c>
      <c r="M98" s="79">
        <f t="shared" si="5"/>
        <v>9288.9997430000003</v>
      </c>
      <c r="N98" s="34"/>
      <c r="O98" s="35"/>
      <c r="P98" s="34"/>
      <c r="Q98" s="34"/>
    </row>
    <row r="99" spans="1:17" ht="15.75" x14ac:dyDescent="0.25">
      <c r="A99" s="58">
        <v>23</v>
      </c>
      <c r="B99" s="77" t="str">
        <f t="shared" si="4"/>
        <v>URETA Y BIANCHI CORREDORES DE  BOLSA S.A.</v>
      </c>
      <c r="C99" s="78">
        <f t="shared" si="6"/>
        <v>29888.522508999999</v>
      </c>
      <c r="D99" s="78">
        <f t="shared" si="6"/>
        <v>0.29799999999999999</v>
      </c>
      <c r="E99" s="78">
        <f t="shared" si="6"/>
        <v>439.22399999999999</v>
      </c>
      <c r="F99" s="78">
        <f t="shared" si="6"/>
        <v>0</v>
      </c>
      <c r="G99" s="78">
        <f t="shared" si="6"/>
        <v>0</v>
      </c>
      <c r="H99" s="78">
        <f t="shared" si="6"/>
        <v>0</v>
      </c>
      <c r="I99" s="78">
        <f t="shared" si="6"/>
        <v>158.90414999999999</v>
      </c>
      <c r="J99" s="78">
        <f t="shared" si="6"/>
        <v>1.002</v>
      </c>
      <c r="K99" s="78">
        <f t="shared" si="6"/>
        <v>0</v>
      </c>
      <c r="L99" s="78">
        <f t="shared" si="6"/>
        <v>0</v>
      </c>
      <c r="M99" s="79">
        <f t="shared" si="5"/>
        <v>30487.950658999995</v>
      </c>
      <c r="N99" s="34"/>
      <c r="O99" s="34"/>
      <c r="P99" s="34"/>
      <c r="Q99" s="34"/>
    </row>
    <row r="100" spans="1:17" ht="15.75" x14ac:dyDescent="0.25">
      <c r="A100" s="58">
        <v>24</v>
      </c>
      <c r="B100" s="77" t="str">
        <f t="shared" si="4"/>
        <v>MUNITA Y CRUZAT S.A. CORREDORES DE BOLSA</v>
      </c>
      <c r="C100" s="78">
        <f t="shared" si="6"/>
        <v>3104.5995899999998</v>
      </c>
      <c r="D100" s="78">
        <f t="shared" si="6"/>
        <v>0</v>
      </c>
      <c r="E100" s="78">
        <f t="shared" si="6"/>
        <v>0</v>
      </c>
      <c r="F100" s="78">
        <f t="shared" si="6"/>
        <v>0</v>
      </c>
      <c r="G100" s="78">
        <f t="shared" si="6"/>
        <v>166.40668500000001</v>
      </c>
      <c r="H100" s="78">
        <f t="shared" si="6"/>
        <v>111.28752799999999</v>
      </c>
      <c r="I100" s="78">
        <f t="shared" si="6"/>
        <v>0</v>
      </c>
      <c r="J100" s="78">
        <f t="shared" si="6"/>
        <v>0</v>
      </c>
      <c r="K100" s="78">
        <f t="shared" si="6"/>
        <v>0</v>
      </c>
      <c r="L100" s="78">
        <f t="shared" si="6"/>
        <v>2650.700092</v>
      </c>
      <c r="M100" s="79">
        <f>SUM(C100:L100)</f>
        <v>6032.9938949999996</v>
      </c>
    </row>
    <row r="101" spans="1:17" ht="15.75" x14ac:dyDescent="0.25">
      <c r="A101" s="58">
        <v>25</v>
      </c>
      <c r="B101" s="77" t="str">
        <f t="shared" si="4"/>
        <v>RAIMUNDO SERRANO MC AULIFFE C. DE B. S.A.</v>
      </c>
      <c r="C101" s="78">
        <f t="shared" si="6"/>
        <v>2239.544054</v>
      </c>
      <c r="D101" s="78">
        <f t="shared" si="6"/>
        <v>0</v>
      </c>
      <c r="E101" s="78">
        <f t="shared" si="6"/>
        <v>0</v>
      </c>
      <c r="F101" s="78">
        <f t="shared" si="6"/>
        <v>0</v>
      </c>
      <c r="G101" s="78">
        <f t="shared" si="6"/>
        <v>0</v>
      </c>
      <c r="H101" s="78">
        <f t="shared" si="6"/>
        <v>0</v>
      </c>
      <c r="I101" s="78">
        <f t="shared" si="6"/>
        <v>0</v>
      </c>
      <c r="J101" s="78">
        <f t="shared" si="6"/>
        <v>0</v>
      </c>
      <c r="K101" s="78">
        <f t="shared" si="6"/>
        <v>0.716144</v>
      </c>
      <c r="L101" s="78">
        <f t="shared" si="6"/>
        <v>0</v>
      </c>
      <c r="M101" s="79">
        <f t="shared" si="5"/>
        <v>2240.2601979999999</v>
      </c>
    </row>
    <row r="102" spans="1:17" ht="15.75" x14ac:dyDescent="0.25">
      <c r="A102" s="58">
        <v>26</v>
      </c>
      <c r="B102" s="77" t="str">
        <f t="shared" si="4"/>
        <v>ETCHEGARAY S.A. CORREDORES DE BOLSA</v>
      </c>
      <c r="C102" s="78">
        <f t="shared" si="6"/>
        <v>332.97559100000001</v>
      </c>
      <c r="D102" s="78">
        <f t="shared" si="6"/>
        <v>0</v>
      </c>
      <c r="E102" s="78">
        <f t="shared" si="6"/>
        <v>0</v>
      </c>
      <c r="F102" s="78">
        <f t="shared" si="6"/>
        <v>0</v>
      </c>
      <c r="G102" s="78">
        <f t="shared" si="6"/>
        <v>0</v>
      </c>
      <c r="H102" s="78">
        <f t="shared" si="6"/>
        <v>0</v>
      </c>
      <c r="I102" s="78">
        <f t="shared" si="6"/>
        <v>0</v>
      </c>
      <c r="J102" s="78">
        <f t="shared" si="6"/>
        <v>0</v>
      </c>
      <c r="K102" s="78">
        <f t="shared" si="6"/>
        <v>0</v>
      </c>
      <c r="L102" s="78">
        <f t="shared" si="6"/>
        <v>0</v>
      </c>
      <c r="M102" s="79">
        <f t="shared" si="5"/>
        <v>332.97559100000001</v>
      </c>
    </row>
    <row r="103" spans="1:17" ht="15.75" x14ac:dyDescent="0.25">
      <c r="A103" s="58">
        <v>27</v>
      </c>
      <c r="B103" s="77" t="str">
        <f t="shared" si="4"/>
        <v>COVARRUBIAS Y CIA. C. DE BOLSA LTDA.</v>
      </c>
      <c r="C103" s="78">
        <f t="shared" si="6"/>
        <v>5478.4356820000003</v>
      </c>
      <c r="D103" s="78">
        <f t="shared" si="6"/>
        <v>7.2145000000000001</v>
      </c>
      <c r="E103" s="78">
        <f t="shared" si="6"/>
        <v>0</v>
      </c>
      <c r="F103" s="78">
        <f t="shared" si="6"/>
        <v>0</v>
      </c>
      <c r="G103" s="78">
        <f t="shared" si="6"/>
        <v>0</v>
      </c>
      <c r="H103" s="78">
        <f t="shared" si="6"/>
        <v>3020.8468130000001</v>
      </c>
      <c r="I103" s="78">
        <f t="shared" si="6"/>
        <v>0</v>
      </c>
      <c r="J103" s="78">
        <f t="shared" si="6"/>
        <v>1.1051999999999999E-2</v>
      </c>
      <c r="K103" s="78">
        <f t="shared" si="6"/>
        <v>0</v>
      </c>
      <c r="L103" s="78">
        <f t="shared" si="6"/>
        <v>4988.5839509999996</v>
      </c>
      <c r="M103" s="79">
        <f t="shared" si="5"/>
        <v>13495.091998</v>
      </c>
    </row>
    <row r="104" spans="1:17" ht="15.75" x14ac:dyDescent="0.25">
      <c r="A104" s="58">
        <v>28</v>
      </c>
      <c r="B104" s="77" t="str">
        <f t="shared" si="4"/>
        <v>VALENZUELA LAFOURCADE S.A. C. DE BOLSA</v>
      </c>
      <c r="C104" s="78">
        <f t="shared" si="6"/>
        <v>1424.927349</v>
      </c>
      <c r="D104" s="78">
        <f t="shared" si="6"/>
        <v>0</v>
      </c>
      <c r="E104" s="78">
        <f t="shared" si="6"/>
        <v>0</v>
      </c>
      <c r="F104" s="78">
        <f t="shared" si="6"/>
        <v>0</v>
      </c>
      <c r="G104" s="78">
        <f t="shared" si="6"/>
        <v>0</v>
      </c>
      <c r="H104" s="78">
        <f t="shared" si="6"/>
        <v>0</v>
      </c>
      <c r="I104" s="78">
        <f t="shared" si="6"/>
        <v>0</v>
      </c>
      <c r="J104" s="78">
        <f t="shared" si="6"/>
        <v>0</v>
      </c>
      <c r="K104" s="78">
        <f t="shared" si="6"/>
        <v>0</v>
      </c>
      <c r="L104" s="78">
        <f t="shared" si="6"/>
        <v>0</v>
      </c>
      <c r="M104" s="79">
        <f t="shared" si="5"/>
        <v>1424.927349</v>
      </c>
    </row>
    <row r="105" spans="1:17" ht="15.75" x14ac:dyDescent="0.25">
      <c r="A105" s="58">
        <v>29</v>
      </c>
      <c r="B105" s="77" t="str">
        <f t="shared" si="4"/>
        <v>JAIME LARRAIN Y CIA. C. DE BOLSA LTDA.</v>
      </c>
      <c r="C105" s="78">
        <f t="shared" si="6"/>
        <v>2592.675303</v>
      </c>
      <c r="D105" s="78">
        <f t="shared" si="6"/>
        <v>0</v>
      </c>
      <c r="E105" s="78">
        <f t="shared" si="6"/>
        <v>0</v>
      </c>
      <c r="F105" s="78">
        <f t="shared" si="6"/>
        <v>0</v>
      </c>
      <c r="G105" s="78">
        <f t="shared" si="6"/>
        <v>0</v>
      </c>
      <c r="H105" s="78">
        <f t="shared" si="6"/>
        <v>0</v>
      </c>
      <c r="I105" s="78">
        <f t="shared" si="6"/>
        <v>0</v>
      </c>
      <c r="J105" s="78">
        <f t="shared" si="6"/>
        <v>108.46715</v>
      </c>
      <c r="K105" s="78">
        <f t="shared" si="6"/>
        <v>0</v>
      </c>
      <c r="L105" s="78">
        <f t="shared" si="6"/>
        <v>12.16</v>
      </c>
      <c r="M105" s="79">
        <f t="shared" si="5"/>
        <v>2713.3024529999998</v>
      </c>
    </row>
    <row r="106" spans="1:17" ht="15.75" x14ac:dyDescent="0.25">
      <c r="A106" s="58">
        <v>30</v>
      </c>
      <c r="B106" s="77" t="str">
        <f t="shared" si="4"/>
        <v>LIRA S.A. CORREDORES DE BOLSA</v>
      </c>
      <c r="C106" s="78">
        <f t="shared" si="6"/>
        <v>2556.9349980000002</v>
      </c>
      <c r="D106" s="78">
        <f t="shared" si="6"/>
        <v>0.53500000000000003</v>
      </c>
      <c r="E106" s="78">
        <f t="shared" si="6"/>
        <v>0</v>
      </c>
      <c r="F106" s="78">
        <f t="shared" si="6"/>
        <v>0</v>
      </c>
      <c r="G106" s="78">
        <f t="shared" si="6"/>
        <v>0</v>
      </c>
      <c r="H106" s="78">
        <f t="shared" si="6"/>
        <v>0</v>
      </c>
      <c r="I106" s="78">
        <f t="shared" si="6"/>
        <v>0</v>
      </c>
      <c r="J106" s="78">
        <f t="shared" si="6"/>
        <v>0</v>
      </c>
      <c r="K106" s="78">
        <f t="shared" si="6"/>
        <v>0</v>
      </c>
      <c r="L106" s="78">
        <f t="shared" si="6"/>
        <v>0</v>
      </c>
      <c r="M106" s="79">
        <f t="shared" si="5"/>
        <v>2557.469998</v>
      </c>
    </row>
    <row r="107" spans="1:17" ht="15.75" x14ac:dyDescent="0.25">
      <c r="A107" s="58">
        <v>31</v>
      </c>
      <c r="B107" s="77" t="str">
        <f t="shared" si="4"/>
        <v>SERGIO CONTRERAS Y CIA. C. DE BOLSA</v>
      </c>
      <c r="C107" s="78">
        <f t="shared" si="6"/>
        <v>335.90695199999999</v>
      </c>
      <c r="D107" s="78">
        <f t="shared" si="6"/>
        <v>0</v>
      </c>
      <c r="E107" s="78">
        <f t="shared" si="6"/>
        <v>0</v>
      </c>
      <c r="F107" s="78">
        <f t="shared" si="6"/>
        <v>0</v>
      </c>
      <c r="G107" s="78">
        <f t="shared" si="6"/>
        <v>4816.9385700000003</v>
      </c>
      <c r="H107" s="78">
        <f t="shared" si="6"/>
        <v>270.36203399999999</v>
      </c>
      <c r="I107" s="78">
        <f t="shared" si="6"/>
        <v>0</v>
      </c>
      <c r="J107" s="78">
        <f t="shared" si="6"/>
        <v>0</v>
      </c>
      <c r="K107" s="78">
        <f t="shared" si="6"/>
        <v>0</v>
      </c>
      <c r="L107" s="78">
        <f t="shared" si="6"/>
        <v>6730.3916710000003</v>
      </c>
      <c r="M107" s="79">
        <f t="shared" si="5"/>
        <v>12153.599227000001</v>
      </c>
    </row>
    <row r="108" spans="1:17" ht="15.75" x14ac:dyDescent="0.25">
      <c r="A108" s="58">
        <v>32</v>
      </c>
      <c r="B108" s="77" t="str">
        <f t="shared" si="4"/>
        <v>YRARRAZAVAL Y CIA. C. DE BOLSA LTDA.</v>
      </c>
      <c r="C108" s="78">
        <f t="shared" si="6"/>
        <v>662.35641599999997</v>
      </c>
      <c r="D108" s="78">
        <f t="shared" si="6"/>
        <v>0</v>
      </c>
      <c r="E108" s="78">
        <f t="shared" si="6"/>
        <v>0</v>
      </c>
      <c r="F108" s="78">
        <f t="shared" si="6"/>
        <v>0</v>
      </c>
      <c r="G108" s="78">
        <f t="shared" si="6"/>
        <v>0</v>
      </c>
      <c r="H108" s="78">
        <f t="shared" si="6"/>
        <v>0</v>
      </c>
      <c r="I108" s="78">
        <f t="shared" si="6"/>
        <v>0</v>
      </c>
      <c r="J108" s="78">
        <f t="shared" si="6"/>
        <v>0</v>
      </c>
      <c r="K108" s="78">
        <f t="shared" si="6"/>
        <v>0</v>
      </c>
      <c r="L108" s="78">
        <f t="shared" si="6"/>
        <v>0</v>
      </c>
      <c r="M108" s="79">
        <f t="shared" si="5"/>
        <v>662.35641599999997</v>
      </c>
    </row>
    <row r="109" spans="1:17" ht="15.75" x14ac:dyDescent="0.25">
      <c r="A109" s="58">
        <v>33</v>
      </c>
      <c r="B109" s="77" t="s">
        <v>51</v>
      </c>
      <c r="C109" s="78">
        <f t="shared" ref="C109:L117" si="7">C39/1000000</f>
        <v>22444.254308</v>
      </c>
      <c r="D109" s="78">
        <f t="shared" si="7"/>
        <v>0</v>
      </c>
      <c r="E109" s="78">
        <f t="shared" si="7"/>
        <v>0</v>
      </c>
      <c r="F109" s="78">
        <f t="shared" si="7"/>
        <v>0</v>
      </c>
      <c r="G109" s="78">
        <f t="shared" si="7"/>
        <v>10308.341628</v>
      </c>
      <c r="H109" s="78">
        <f t="shared" si="7"/>
        <v>574.64037099999996</v>
      </c>
      <c r="I109" s="78">
        <f t="shared" si="7"/>
        <v>1898.1898209999999</v>
      </c>
      <c r="J109" s="78">
        <f t="shared" si="7"/>
        <v>0</v>
      </c>
      <c r="K109" s="78">
        <f t="shared" si="7"/>
        <v>1077.724328</v>
      </c>
      <c r="L109" s="78">
        <f t="shared" si="7"/>
        <v>277725.64265400002</v>
      </c>
      <c r="M109" s="79">
        <f t="shared" si="5"/>
        <v>314028.79311000003</v>
      </c>
    </row>
    <row r="110" spans="1:17" ht="15.75" x14ac:dyDescent="0.25">
      <c r="A110" s="58">
        <v>34</v>
      </c>
      <c r="B110" s="77" t="s">
        <v>52</v>
      </c>
      <c r="C110" s="78">
        <f t="shared" si="7"/>
        <v>160.85476</v>
      </c>
      <c r="D110" s="78">
        <f t="shared" si="7"/>
        <v>0</v>
      </c>
      <c r="E110" s="78">
        <f t="shared" si="7"/>
        <v>0</v>
      </c>
      <c r="F110" s="78">
        <f t="shared" si="7"/>
        <v>0</v>
      </c>
      <c r="G110" s="78">
        <f t="shared" si="7"/>
        <v>151647.69493600001</v>
      </c>
      <c r="H110" s="78">
        <f t="shared" si="7"/>
        <v>0</v>
      </c>
      <c r="I110" s="78">
        <f t="shared" si="7"/>
        <v>141813.145472</v>
      </c>
      <c r="J110" s="78">
        <f t="shared" si="7"/>
        <v>0</v>
      </c>
      <c r="K110" s="78">
        <f t="shared" si="7"/>
        <v>0</v>
      </c>
      <c r="L110" s="78">
        <f t="shared" si="7"/>
        <v>1732470.4433589999</v>
      </c>
      <c r="M110" s="79">
        <f t="shared" si="5"/>
        <v>2026092.1385269999</v>
      </c>
    </row>
    <row r="111" spans="1:17" ht="15.75" x14ac:dyDescent="0.25">
      <c r="A111" s="58">
        <v>35</v>
      </c>
      <c r="B111" s="77" t="str">
        <f t="shared" ref="B111:B116" si="8">B41</f>
        <v>INTERVALORES CORREDORES DE BOLSA S.A.</v>
      </c>
      <c r="C111" s="78">
        <f t="shared" si="7"/>
        <v>0</v>
      </c>
      <c r="D111" s="78">
        <f t="shared" si="7"/>
        <v>0</v>
      </c>
      <c r="E111" s="78">
        <f t="shared" si="7"/>
        <v>0</v>
      </c>
      <c r="F111" s="78">
        <f t="shared" si="7"/>
        <v>0</v>
      </c>
      <c r="G111" s="78">
        <f t="shared" si="7"/>
        <v>0</v>
      </c>
      <c r="H111" s="78">
        <f t="shared" si="7"/>
        <v>0</v>
      </c>
      <c r="I111" s="78">
        <f t="shared" si="7"/>
        <v>0</v>
      </c>
      <c r="J111" s="78">
        <f t="shared" si="7"/>
        <v>0</v>
      </c>
      <c r="K111" s="78">
        <f t="shared" si="7"/>
        <v>0</v>
      </c>
      <c r="L111" s="78">
        <f t="shared" si="7"/>
        <v>0</v>
      </c>
      <c r="M111" s="79">
        <f t="shared" si="5"/>
        <v>0</v>
      </c>
    </row>
    <row r="112" spans="1:17" ht="15.75" x14ac:dyDescent="0.25">
      <c r="A112" s="58">
        <v>36</v>
      </c>
      <c r="B112" s="77" t="str">
        <f t="shared" si="8"/>
        <v>CARLOS MARIN ORREGO S.A. C. DE BOLSA</v>
      </c>
      <c r="C112" s="78">
        <f t="shared" si="7"/>
        <v>0</v>
      </c>
      <c r="D112" s="78">
        <f t="shared" si="7"/>
        <v>0</v>
      </c>
      <c r="E112" s="78">
        <f t="shared" si="7"/>
        <v>0</v>
      </c>
      <c r="F112" s="78">
        <f t="shared" si="7"/>
        <v>0</v>
      </c>
      <c r="G112" s="78">
        <f t="shared" si="7"/>
        <v>0</v>
      </c>
      <c r="H112" s="78">
        <f t="shared" si="7"/>
        <v>0</v>
      </c>
      <c r="I112" s="78">
        <f t="shared" si="7"/>
        <v>0</v>
      </c>
      <c r="J112" s="78">
        <f t="shared" si="7"/>
        <v>0</v>
      </c>
      <c r="K112" s="78">
        <f t="shared" si="7"/>
        <v>0</v>
      </c>
      <c r="L112" s="78">
        <f t="shared" si="7"/>
        <v>0</v>
      </c>
      <c r="M112" s="79">
        <f t="shared" si="5"/>
        <v>0</v>
      </c>
    </row>
    <row r="113" spans="1:13" ht="15.75" x14ac:dyDescent="0.25">
      <c r="A113" s="58">
        <v>37</v>
      </c>
      <c r="B113" s="77" t="str">
        <f t="shared" si="8"/>
        <v>CHILEMARKET S.A. CORREDORES DE BOLSA</v>
      </c>
      <c r="C113" s="78">
        <f t="shared" si="7"/>
        <v>0</v>
      </c>
      <c r="D113" s="78">
        <f t="shared" si="7"/>
        <v>0</v>
      </c>
      <c r="E113" s="78">
        <f t="shared" si="7"/>
        <v>0</v>
      </c>
      <c r="F113" s="78">
        <f t="shared" si="7"/>
        <v>0</v>
      </c>
      <c r="G113" s="78">
        <f t="shared" si="7"/>
        <v>0</v>
      </c>
      <c r="H113" s="78">
        <f t="shared" si="7"/>
        <v>0</v>
      </c>
      <c r="I113" s="78">
        <f t="shared" si="7"/>
        <v>0</v>
      </c>
      <c r="J113" s="78">
        <f t="shared" si="7"/>
        <v>0</v>
      </c>
      <c r="K113" s="78">
        <f t="shared" si="7"/>
        <v>0</v>
      </c>
      <c r="L113" s="78">
        <f t="shared" si="7"/>
        <v>0</v>
      </c>
      <c r="M113" s="79">
        <f t="shared" si="5"/>
        <v>0</v>
      </c>
    </row>
    <row r="114" spans="1:13" ht="15.75" x14ac:dyDescent="0.25">
      <c r="A114" s="58">
        <v>38</v>
      </c>
      <c r="B114" s="77" t="str">
        <f t="shared" si="8"/>
        <v>CB CORREDORES DE BOLSA S.A.</v>
      </c>
      <c r="C114" s="78">
        <f t="shared" si="7"/>
        <v>0</v>
      </c>
      <c r="D114" s="78">
        <f t="shared" si="7"/>
        <v>0</v>
      </c>
      <c r="E114" s="78">
        <f t="shared" si="7"/>
        <v>0</v>
      </c>
      <c r="F114" s="78">
        <f t="shared" si="7"/>
        <v>0</v>
      </c>
      <c r="G114" s="78">
        <f t="shared" si="7"/>
        <v>0</v>
      </c>
      <c r="H114" s="78">
        <f t="shared" si="7"/>
        <v>0</v>
      </c>
      <c r="I114" s="78">
        <f t="shared" si="7"/>
        <v>0</v>
      </c>
      <c r="J114" s="78">
        <f t="shared" si="7"/>
        <v>0</v>
      </c>
      <c r="K114" s="78">
        <f t="shared" si="7"/>
        <v>0</v>
      </c>
      <c r="L114" s="78">
        <f t="shared" si="7"/>
        <v>0</v>
      </c>
      <c r="M114" s="79">
        <f t="shared" si="5"/>
        <v>0</v>
      </c>
    </row>
    <row r="115" spans="1:13" ht="15.75" x14ac:dyDescent="0.25">
      <c r="A115" s="58">
        <v>39</v>
      </c>
      <c r="B115" s="77" t="s">
        <v>57</v>
      </c>
      <c r="C115" s="78">
        <f t="shared" si="7"/>
        <v>39777.760341000001</v>
      </c>
      <c r="D115" s="78">
        <f t="shared" si="7"/>
        <v>0</v>
      </c>
      <c r="E115" s="78">
        <f t="shared" si="7"/>
        <v>0</v>
      </c>
      <c r="F115" s="78">
        <f t="shared" si="7"/>
        <v>0</v>
      </c>
      <c r="G115" s="78">
        <f t="shared" si="7"/>
        <v>11095.552608</v>
      </c>
      <c r="H115" s="78">
        <f t="shared" si="7"/>
        <v>6560.7332580000002</v>
      </c>
      <c r="I115" s="78">
        <f t="shared" si="7"/>
        <v>0</v>
      </c>
      <c r="J115" s="78">
        <f t="shared" si="7"/>
        <v>0</v>
      </c>
      <c r="K115" s="78">
        <f t="shared" si="7"/>
        <v>0.58826900000000004</v>
      </c>
      <c r="L115" s="78">
        <f t="shared" si="7"/>
        <v>738.11849700000005</v>
      </c>
      <c r="M115" s="79">
        <f>SUM(C115:L115)</f>
        <v>58172.752973000002</v>
      </c>
    </row>
    <row r="116" spans="1:13" ht="15.75" x14ac:dyDescent="0.25">
      <c r="A116" s="58">
        <v>40</v>
      </c>
      <c r="B116" s="77" t="str">
        <f t="shared" si="8"/>
        <v>MBI CORREDORES DE BOLSA S.A.</v>
      </c>
      <c r="C116" s="78">
        <f t="shared" si="7"/>
        <v>0</v>
      </c>
      <c r="D116" s="78">
        <f t="shared" si="7"/>
        <v>0</v>
      </c>
      <c r="E116" s="78">
        <f t="shared" si="7"/>
        <v>0</v>
      </c>
      <c r="F116" s="78">
        <f t="shared" si="7"/>
        <v>0</v>
      </c>
      <c r="G116" s="78">
        <f t="shared" si="7"/>
        <v>0</v>
      </c>
      <c r="H116" s="78">
        <f t="shared" si="7"/>
        <v>0</v>
      </c>
      <c r="I116" s="78">
        <f t="shared" si="7"/>
        <v>0</v>
      </c>
      <c r="J116" s="78">
        <f t="shared" si="7"/>
        <v>0</v>
      </c>
      <c r="K116" s="78">
        <f t="shared" si="7"/>
        <v>0</v>
      </c>
      <c r="L116" s="78">
        <f t="shared" si="7"/>
        <v>0</v>
      </c>
      <c r="M116" s="79">
        <f t="shared" si="5"/>
        <v>0</v>
      </c>
    </row>
    <row r="117" spans="1:13" ht="16.5" thickBot="1" x14ac:dyDescent="0.3">
      <c r="A117" s="58">
        <v>41</v>
      </c>
      <c r="B117" s="54" t="s">
        <v>59</v>
      </c>
      <c r="C117" s="64">
        <f>C47/1000000</f>
        <v>0</v>
      </c>
      <c r="D117" s="64">
        <f t="shared" si="7"/>
        <v>0</v>
      </c>
      <c r="E117" s="64">
        <f t="shared" si="7"/>
        <v>0</v>
      </c>
      <c r="F117" s="64">
        <f t="shared" si="7"/>
        <v>0</v>
      </c>
      <c r="G117" s="64">
        <f t="shared" si="7"/>
        <v>0</v>
      </c>
      <c r="H117" s="64">
        <f t="shared" si="7"/>
        <v>0</v>
      </c>
      <c r="I117" s="64">
        <f t="shared" si="7"/>
        <v>0</v>
      </c>
      <c r="J117" s="64">
        <f t="shared" si="7"/>
        <v>0</v>
      </c>
      <c r="K117" s="64">
        <f t="shared" si="7"/>
        <v>0</v>
      </c>
      <c r="L117" s="64">
        <f t="shared" si="7"/>
        <v>0</v>
      </c>
      <c r="M117" s="65">
        <f>SUM(C117:L117)</f>
        <v>0</v>
      </c>
    </row>
    <row r="118" spans="1:13" ht="17.25" thickTop="1" thickBot="1" x14ac:dyDescent="0.3">
      <c r="A118" s="66"/>
      <c r="B118" s="80" t="s">
        <v>4</v>
      </c>
      <c r="C118" s="67">
        <f t="shared" ref="C118:M118" si="9">SUM(C77:C117)</f>
        <v>795088.85653200047</v>
      </c>
      <c r="D118" s="67">
        <f t="shared" si="9"/>
        <v>20.251000000000001</v>
      </c>
      <c r="E118" s="67">
        <f t="shared" si="9"/>
        <v>894.73224000000005</v>
      </c>
      <c r="F118" s="67">
        <f t="shared" si="9"/>
        <v>0</v>
      </c>
      <c r="G118" s="67">
        <f t="shared" si="9"/>
        <v>3971332.214772</v>
      </c>
      <c r="H118" s="67">
        <f t="shared" si="9"/>
        <v>417899.85761799995</v>
      </c>
      <c r="I118" s="67">
        <f t="shared" si="9"/>
        <v>3799881.8020820008</v>
      </c>
      <c r="J118" s="67">
        <f t="shared" si="9"/>
        <v>240.78461600000003</v>
      </c>
      <c r="K118" s="67">
        <f t="shared" si="9"/>
        <v>22308.391322000003</v>
      </c>
      <c r="L118" s="67">
        <f t="shared" si="9"/>
        <v>7167526.9052729998</v>
      </c>
      <c r="M118" s="81">
        <f t="shared" si="9"/>
        <v>16175193.795454998</v>
      </c>
    </row>
    <row r="119" spans="1:13" ht="17.25" thickTop="1" thickBot="1" x14ac:dyDescent="0.3">
      <c r="A119" s="66"/>
      <c r="B119" s="80" t="s">
        <v>61</v>
      </c>
      <c r="C119" s="70">
        <v>736683.77141200041</v>
      </c>
      <c r="D119" s="70">
        <v>39.841999999999992</v>
      </c>
      <c r="E119" s="70">
        <v>21.551664000000002</v>
      </c>
      <c r="F119" s="70">
        <v>0</v>
      </c>
      <c r="G119" s="70">
        <v>4138916.3950179992</v>
      </c>
      <c r="H119" s="70">
        <v>443580.67941399984</v>
      </c>
      <c r="I119" s="70">
        <v>4042528.1568099991</v>
      </c>
      <c r="J119" s="70">
        <v>1.0336000000000001</v>
      </c>
      <c r="K119" s="70">
        <v>12510.659318</v>
      </c>
      <c r="L119" s="70">
        <v>8483186.7540300004</v>
      </c>
      <c r="M119" s="82">
        <v>17857468.843265995</v>
      </c>
    </row>
    <row r="120" spans="1:13" ht="15.75" thickTop="1" x14ac:dyDescent="0.25"/>
    <row r="121" spans="1:13" x14ac:dyDescent="0.25">
      <c r="A121" s="83" t="s">
        <v>86</v>
      </c>
      <c r="B121" s="83" t="s">
        <v>87</v>
      </c>
    </row>
    <row r="122" spans="1:13" x14ac:dyDescent="0.25">
      <c r="A122" s="83" t="s">
        <v>88</v>
      </c>
      <c r="B122" s="83" t="s">
        <v>89</v>
      </c>
    </row>
    <row r="123" spans="1:13" x14ac:dyDescent="0.25">
      <c r="A123" s="83"/>
      <c r="B123" s="83"/>
    </row>
    <row r="124" spans="1:13" x14ac:dyDescent="0.25">
      <c r="A124" s="83"/>
      <c r="B124" s="83" t="s">
        <v>64</v>
      </c>
    </row>
    <row r="132" spans="1:13" ht="20.25" x14ac:dyDescent="0.3">
      <c r="A132" s="175" t="s">
        <v>90</v>
      </c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</row>
    <row r="133" spans="1:13" ht="20.25" x14ac:dyDescent="0.3">
      <c r="A133" s="175" t="s">
        <v>91</v>
      </c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</row>
    <row r="134" spans="1:13" ht="20.25" x14ac:dyDescent="0.3">
      <c r="A134" s="175" t="s">
        <v>113</v>
      </c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</row>
    <row r="136" spans="1:13" ht="15.75" x14ac:dyDescent="0.25">
      <c r="A136" s="72"/>
      <c r="B136" s="52"/>
      <c r="C136" s="172" t="s">
        <v>93</v>
      </c>
      <c r="D136" s="172"/>
      <c r="E136" s="172"/>
      <c r="F136" s="172"/>
      <c r="G136" s="172"/>
      <c r="H136" s="172"/>
      <c r="I136" s="172"/>
      <c r="J136" s="172"/>
      <c r="K136" s="172"/>
      <c r="L136" s="52" t="s">
        <v>78</v>
      </c>
      <c r="M136" s="73"/>
    </row>
    <row r="137" spans="1:13" ht="16.5" thickBot="1" x14ac:dyDescent="0.3">
      <c r="A137" s="84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5" t="s">
        <v>94</v>
      </c>
      <c r="M137" s="85"/>
    </row>
    <row r="138" spans="1:13" ht="17.25" thickTop="1" thickBot="1" x14ac:dyDescent="0.3">
      <c r="A138" s="84"/>
      <c r="B138" s="55" t="s">
        <v>79</v>
      </c>
      <c r="C138" s="55" t="s">
        <v>95</v>
      </c>
      <c r="D138" s="55" t="s">
        <v>10</v>
      </c>
      <c r="E138" s="55" t="s">
        <v>11</v>
      </c>
      <c r="F138" s="55" t="s">
        <v>12</v>
      </c>
      <c r="G138" s="55" t="s">
        <v>13</v>
      </c>
      <c r="H138" s="55" t="s">
        <v>81</v>
      </c>
      <c r="I138" s="55" t="s">
        <v>15</v>
      </c>
      <c r="J138" s="55" t="s">
        <v>82</v>
      </c>
      <c r="K138" s="55" t="s">
        <v>83</v>
      </c>
      <c r="L138" s="55" t="s">
        <v>84</v>
      </c>
      <c r="M138" s="86" t="s">
        <v>4</v>
      </c>
    </row>
    <row r="139" spans="1:13" ht="15.75" thickTop="1" x14ac:dyDescent="0.25">
      <c r="A139" s="58">
        <v>1</v>
      </c>
      <c r="B139" s="77" t="str">
        <f>B7</f>
        <v>BICE CORREDORES DE BOLSA S.A.</v>
      </c>
      <c r="C139" s="87">
        <f t="shared" ref="C139:M139" si="10">(C77/C118)*100</f>
        <v>2.0188399076567816</v>
      </c>
      <c r="D139" s="87">
        <f t="shared" si="10"/>
        <v>0.73576613500567867</v>
      </c>
      <c r="E139" s="87">
        <f t="shared" si="10"/>
        <v>0</v>
      </c>
      <c r="F139" s="87">
        <v>0</v>
      </c>
      <c r="G139" s="87">
        <f t="shared" si="10"/>
        <v>9.1542176964883222</v>
      </c>
      <c r="H139" s="87">
        <f t="shared" si="10"/>
        <v>6.738490855084482</v>
      </c>
      <c r="I139" s="87">
        <f t="shared" si="10"/>
        <v>10.598133896226635</v>
      </c>
      <c r="J139" s="87">
        <f t="shared" si="10"/>
        <v>0</v>
      </c>
      <c r="K139" s="87">
        <f t="shared" si="10"/>
        <v>0</v>
      </c>
      <c r="L139" s="87">
        <f t="shared" si="10"/>
        <v>3.4905923805314361</v>
      </c>
      <c r="M139" s="88">
        <f t="shared" si="10"/>
        <v>6.5573370120983103</v>
      </c>
    </row>
    <row r="140" spans="1:13" x14ac:dyDescent="0.25">
      <c r="A140" s="58">
        <v>2</v>
      </c>
      <c r="B140" s="77" t="str">
        <f>B8</f>
        <v>BANCHILE CORREDORES DE BOLSA S.A.</v>
      </c>
      <c r="C140" s="87">
        <f t="shared" ref="C140:M140" si="11">(C78/C118)*100</f>
        <v>25.019201103215782</v>
      </c>
      <c r="D140" s="87">
        <f t="shared" si="11"/>
        <v>0.83946471779171394</v>
      </c>
      <c r="E140" s="87">
        <f t="shared" si="11"/>
        <v>0</v>
      </c>
      <c r="F140" s="87">
        <v>0</v>
      </c>
      <c r="G140" s="87">
        <f t="shared" si="11"/>
        <v>6.8714865017573707</v>
      </c>
      <c r="H140" s="87">
        <f t="shared" si="11"/>
        <v>3.1408194288015125</v>
      </c>
      <c r="I140" s="87">
        <f t="shared" si="11"/>
        <v>11.211665506426359</v>
      </c>
      <c r="J140" s="87">
        <f t="shared" si="11"/>
        <v>0</v>
      </c>
      <c r="K140" s="87">
        <f t="shared" si="11"/>
        <v>3.4395577382726706E-3</v>
      </c>
      <c r="L140" s="87">
        <f t="shared" si="11"/>
        <v>2.7217934876739678</v>
      </c>
      <c r="M140" s="88">
        <f t="shared" si="11"/>
        <v>6.8379778695992277</v>
      </c>
    </row>
    <row r="141" spans="1:13" x14ac:dyDescent="0.25">
      <c r="A141" s="58">
        <v>3</v>
      </c>
      <c r="B141" s="77" t="str">
        <f>B9</f>
        <v>SANTIAGO CORREDORES DE BOLSA LTDA.</v>
      </c>
      <c r="C141" s="87">
        <f t="shared" ref="C141:M141" si="12">(C79/C118)*100</f>
        <v>0.92759670311178166</v>
      </c>
      <c r="D141" s="87">
        <f t="shared" si="12"/>
        <v>5.9009431633005773</v>
      </c>
      <c r="E141" s="87">
        <f t="shared" si="12"/>
        <v>0</v>
      </c>
      <c r="F141" s="87">
        <v>0</v>
      </c>
      <c r="G141" s="87">
        <f t="shared" si="12"/>
        <v>14.28676197341435</v>
      </c>
      <c r="H141" s="87">
        <f t="shared" si="12"/>
        <v>25.605799909799003</v>
      </c>
      <c r="I141" s="87">
        <f t="shared" si="12"/>
        <v>11.123203014246782</v>
      </c>
      <c r="J141" s="87">
        <f t="shared" si="12"/>
        <v>0</v>
      </c>
      <c r="K141" s="87">
        <f t="shared" si="12"/>
        <v>0</v>
      </c>
      <c r="L141" s="87">
        <f t="shared" si="12"/>
        <v>0.76452853854913905</v>
      </c>
      <c r="M141" s="88">
        <f t="shared" si="12"/>
        <v>7.1666785918492408</v>
      </c>
    </row>
    <row r="142" spans="1:13" x14ac:dyDescent="0.25">
      <c r="A142" s="58">
        <v>4</v>
      </c>
      <c r="B142" s="77" t="str">
        <f>B10</f>
        <v>BBVA CORREDORES DE BOLSA BHIF S.A.</v>
      </c>
      <c r="C142" s="87">
        <f t="shared" ref="C142:M142" si="13">(C80/C118)*100</f>
        <v>2.0066560349733513</v>
      </c>
      <c r="D142" s="87">
        <f t="shared" si="13"/>
        <v>0</v>
      </c>
      <c r="E142" s="87">
        <f t="shared" si="13"/>
        <v>0</v>
      </c>
      <c r="F142" s="87">
        <v>0</v>
      </c>
      <c r="G142" s="87">
        <f t="shared" si="13"/>
        <v>17.178192609533831</v>
      </c>
      <c r="H142" s="87">
        <f t="shared" si="13"/>
        <v>12.509929080614315</v>
      </c>
      <c r="I142" s="87">
        <f t="shared" si="13"/>
        <v>19.572961505841864</v>
      </c>
      <c r="J142" s="87">
        <f t="shared" si="13"/>
        <v>0</v>
      </c>
      <c r="K142" s="87">
        <f t="shared" si="13"/>
        <v>0</v>
      </c>
      <c r="L142" s="87">
        <f t="shared" si="13"/>
        <v>8.5282897912849585</v>
      </c>
      <c r="M142" s="88">
        <f t="shared" si="13"/>
        <v>13.016558971229161</v>
      </c>
    </row>
    <row r="143" spans="1:13" x14ac:dyDescent="0.25">
      <c r="A143" s="58">
        <v>5</v>
      </c>
      <c r="B143" s="77" t="str">
        <f t="shared" ref="B143:B170" si="14">B11</f>
        <v>SCOTIA SUD AMERICANO CORREDORES DE BOLSA S.A.</v>
      </c>
      <c r="C143" s="87">
        <f t="shared" ref="C143:M143" si="15">(C81/C118)*100</f>
        <v>0.22011998654260606</v>
      </c>
      <c r="D143" s="87">
        <f t="shared" si="15"/>
        <v>0</v>
      </c>
      <c r="E143" s="87">
        <f t="shared" si="15"/>
        <v>0</v>
      </c>
      <c r="F143" s="87">
        <v>0</v>
      </c>
      <c r="G143" s="87">
        <f t="shared" si="15"/>
        <v>14.828269092360696</v>
      </c>
      <c r="H143" s="87">
        <f t="shared" si="15"/>
        <v>1.9877362974823392</v>
      </c>
      <c r="I143" s="87">
        <f t="shared" si="15"/>
        <v>6.0192221858764068</v>
      </c>
      <c r="J143" s="87">
        <f t="shared" si="15"/>
        <v>0</v>
      </c>
      <c r="K143" s="87">
        <f t="shared" si="15"/>
        <v>0</v>
      </c>
      <c r="L143" s="87">
        <f t="shared" si="15"/>
        <v>3.0591922278615908</v>
      </c>
      <c r="M143" s="88">
        <f t="shared" si="15"/>
        <v>6.4724323660169825</v>
      </c>
    </row>
    <row r="144" spans="1:13" x14ac:dyDescent="0.25">
      <c r="A144" s="58">
        <v>6</v>
      </c>
      <c r="B144" s="77" t="str">
        <f t="shared" si="14"/>
        <v>VALORES SECURITY S.A. CORREDORES  DE BOLSA</v>
      </c>
      <c r="C144" s="87">
        <f t="shared" ref="C144:M144" si="16">(C82/C118)*100</f>
        <v>2.3854685438213834</v>
      </c>
      <c r="D144" s="87">
        <f t="shared" si="16"/>
        <v>22.593945977976396</v>
      </c>
      <c r="E144" s="87">
        <f t="shared" si="16"/>
        <v>0</v>
      </c>
      <c r="F144" s="87">
        <v>0</v>
      </c>
      <c r="G144" s="87">
        <f t="shared" si="16"/>
        <v>4.7957169689449977</v>
      </c>
      <c r="H144" s="87">
        <f t="shared" si="16"/>
        <v>5.6628567511100032</v>
      </c>
      <c r="I144" s="87">
        <f t="shared" si="16"/>
        <v>2.9847121936229244</v>
      </c>
      <c r="J144" s="87">
        <f t="shared" si="16"/>
        <v>0</v>
      </c>
      <c r="K144" s="87">
        <f t="shared" si="16"/>
        <v>1.5521661557842738E-2</v>
      </c>
      <c r="L144" s="87">
        <f t="shared" si="16"/>
        <v>15.366001645571092</v>
      </c>
      <c r="M144" s="88">
        <f t="shared" si="16"/>
        <v>8.951184214100925</v>
      </c>
    </row>
    <row r="145" spans="1:13" x14ac:dyDescent="0.25">
      <c r="A145" s="58">
        <v>7</v>
      </c>
      <c r="B145" s="77" t="str">
        <f t="shared" si="14"/>
        <v>BCI CORREDOR DE BOLSA S.A.</v>
      </c>
      <c r="C145" s="87">
        <f t="shared" ref="C145:M145" si="17">(C83/C118)*100</f>
        <v>3.1049939752245024</v>
      </c>
      <c r="D145" s="87">
        <f t="shared" si="17"/>
        <v>0</v>
      </c>
      <c r="E145" s="87">
        <f t="shared" si="17"/>
        <v>0</v>
      </c>
      <c r="F145" s="87">
        <v>0</v>
      </c>
      <c r="G145" s="87">
        <f t="shared" si="17"/>
        <v>7.4088073150760589</v>
      </c>
      <c r="H145" s="87">
        <f t="shared" si="17"/>
        <v>9.1673082918394098</v>
      </c>
      <c r="I145" s="87">
        <f t="shared" si="17"/>
        <v>9.0725326822563215</v>
      </c>
      <c r="J145" s="87">
        <f t="shared" si="17"/>
        <v>0</v>
      </c>
      <c r="K145" s="87">
        <f t="shared" si="17"/>
        <v>0</v>
      </c>
      <c r="L145" s="87">
        <f t="shared" si="17"/>
        <v>0</v>
      </c>
      <c r="M145" s="88">
        <f t="shared" si="17"/>
        <v>4.3398027144765594</v>
      </c>
    </row>
    <row r="146" spans="1:13" x14ac:dyDescent="0.25">
      <c r="A146" s="58">
        <v>8</v>
      </c>
      <c r="B146" s="77" t="str">
        <f t="shared" si="14"/>
        <v>SANTANDER INVESTMENT S.A. C. DE BOLSA</v>
      </c>
      <c r="C146" s="87">
        <f t="shared" ref="C146:M146" si="18">(C84/C118)*100</f>
        <v>11.45347814723584</v>
      </c>
      <c r="D146" s="87">
        <f t="shared" si="18"/>
        <v>0</v>
      </c>
      <c r="E146" s="87">
        <f t="shared" si="18"/>
        <v>0</v>
      </c>
      <c r="F146" s="87">
        <v>0</v>
      </c>
      <c r="G146" s="87">
        <f t="shared" si="18"/>
        <v>0.56636949055372154</v>
      </c>
      <c r="H146" s="87">
        <f t="shared" si="18"/>
        <v>2.3557579002572897</v>
      </c>
      <c r="I146" s="87">
        <f t="shared" si="18"/>
        <v>2.2198350148887007</v>
      </c>
      <c r="J146" s="87">
        <f t="shared" si="18"/>
        <v>0</v>
      </c>
      <c r="K146" s="87">
        <f t="shared" si="18"/>
        <v>45.505040706314354</v>
      </c>
      <c r="L146" s="87">
        <f t="shared" si="18"/>
        <v>7.4178351312620476</v>
      </c>
      <c r="M146" s="88">
        <f t="shared" si="18"/>
        <v>4.634135077439514</v>
      </c>
    </row>
    <row r="147" spans="1:13" x14ac:dyDescent="0.25">
      <c r="A147" s="58">
        <v>9</v>
      </c>
      <c r="B147" s="77" t="str">
        <f t="shared" si="14"/>
        <v>LARRAIN VIAL S.A. CORREDORES DE BOLSA</v>
      </c>
      <c r="C147" s="87">
        <f t="shared" ref="C147:M147" si="19">(C85/C118)*100</f>
        <v>11.540229878106343</v>
      </c>
      <c r="D147" s="87">
        <f t="shared" si="19"/>
        <v>14.043750925880202</v>
      </c>
      <c r="E147" s="87">
        <f t="shared" si="19"/>
        <v>0</v>
      </c>
      <c r="F147" s="87">
        <v>0</v>
      </c>
      <c r="G147" s="87">
        <f t="shared" si="19"/>
        <v>1.1513866774206689</v>
      </c>
      <c r="H147" s="87">
        <f t="shared" si="19"/>
        <v>2.9916582882466876</v>
      </c>
      <c r="I147" s="87">
        <f t="shared" si="19"/>
        <v>1.6030784260874613</v>
      </c>
      <c r="J147" s="87">
        <f t="shared" si="19"/>
        <v>8.2844146488162664</v>
      </c>
      <c r="K147" s="87">
        <f t="shared" si="19"/>
        <v>1.3594655016693988</v>
      </c>
      <c r="L147" s="87">
        <f t="shared" si="19"/>
        <v>4.0357524809177177</v>
      </c>
      <c r="M147" s="88">
        <f t="shared" si="19"/>
        <v>3.0941663552100991</v>
      </c>
    </row>
    <row r="148" spans="1:13" x14ac:dyDescent="0.25">
      <c r="A148" s="58">
        <v>10</v>
      </c>
      <c r="B148" s="77" t="str">
        <f t="shared" si="14"/>
        <v>DEUTSCHE SECURITIES C.  DE BOLSA LTDA.</v>
      </c>
      <c r="C148" s="87">
        <f t="shared" ref="C148:M148" si="20">(C86/C118)*100</f>
        <v>4.902685932365487</v>
      </c>
      <c r="D148" s="87">
        <f t="shared" si="20"/>
        <v>0</v>
      </c>
      <c r="E148" s="87">
        <f t="shared" si="20"/>
        <v>0</v>
      </c>
      <c r="F148" s="87">
        <v>0</v>
      </c>
      <c r="G148" s="87">
        <f t="shared" si="20"/>
        <v>2.9271731460439891</v>
      </c>
      <c r="H148" s="87">
        <f t="shared" si="20"/>
        <v>0</v>
      </c>
      <c r="I148" s="87">
        <f t="shared" si="20"/>
        <v>0</v>
      </c>
      <c r="J148" s="87">
        <f t="shared" si="20"/>
        <v>0</v>
      </c>
      <c r="K148" s="87">
        <f t="shared" si="20"/>
        <v>0</v>
      </c>
      <c r="L148" s="87">
        <f t="shared" si="20"/>
        <v>3.8249323577329206</v>
      </c>
      <c r="M148" s="88">
        <f t="shared" si="20"/>
        <v>2.6545681055125914</v>
      </c>
    </row>
    <row r="149" spans="1:13" x14ac:dyDescent="0.25">
      <c r="A149" s="58">
        <v>11</v>
      </c>
      <c r="B149" s="77" t="str">
        <f t="shared" si="14"/>
        <v>TANNER  CORREDORES DE BOLSA S.A.</v>
      </c>
      <c r="C149" s="87">
        <f t="shared" ref="C149:M149" si="21">(C87/C118)*100</f>
        <v>1.63911655721658</v>
      </c>
      <c r="D149" s="87">
        <f t="shared" si="21"/>
        <v>0</v>
      </c>
      <c r="E149" s="87">
        <f t="shared" si="21"/>
        <v>0</v>
      </c>
      <c r="F149" s="87">
        <v>0</v>
      </c>
      <c r="G149" s="87">
        <f t="shared" si="21"/>
        <v>4.7190621273863753E-2</v>
      </c>
      <c r="H149" s="87">
        <f t="shared" si="21"/>
        <v>0.67154819386545805</v>
      </c>
      <c r="I149" s="87">
        <f t="shared" si="21"/>
        <v>0.16654371537379289</v>
      </c>
      <c r="J149" s="87">
        <f t="shared" si="21"/>
        <v>4.5899942378378519E-3</v>
      </c>
      <c r="K149" s="87">
        <f t="shared" si="21"/>
        <v>0</v>
      </c>
      <c r="L149" s="87">
        <f t="shared" si="21"/>
        <v>1.4643998050957048</v>
      </c>
      <c r="M149" s="88">
        <f t="shared" si="21"/>
        <v>0.79753389931716268</v>
      </c>
    </row>
    <row r="150" spans="1:13" x14ac:dyDescent="0.25">
      <c r="A150" s="58">
        <v>12</v>
      </c>
      <c r="B150" s="77" t="str">
        <f t="shared" si="14"/>
        <v>BANCOESTADO S.A. CORREDORES DE BOLSA</v>
      </c>
      <c r="C150" s="87">
        <f t="shared" ref="C150:M150" si="22">(C88/C118)*100</f>
        <v>4.9978307045233598E-3</v>
      </c>
      <c r="D150" s="87">
        <f t="shared" si="22"/>
        <v>0</v>
      </c>
      <c r="E150" s="87">
        <f t="shared" si="22"/>
        <v>0</v>
      </c>
      <c r="F150" s="87">
        <v>0</v>
      </c>
      <c r="G150" s="87">
        <f t="shared" si="22"/>
        <v>10.821478697764221</v>
      </c>
      <c r="H150" s="87">
        <f t="shared" si="22"/>
        <v>12.927755518257205</v>
      </c>
      <c r="I150" s="87">
        <f t="shared" si="22"/>
        <v>19.458985089243139</v>
      </c>
      <c r="J150" s="87">
        <f t="shared" si="22"/>
        <v>0</v>
      </c>
      <c r="K150" s="87">
        <f t="shared" si="22"/>
        <v>0</v>
      </c>
      <c r="L150" s="87">
        <f t="shared" si="22"/>
        <v>9.585443469581671</v>
      </c>
      <c r="M150" s="88">
        <f t="shared" si="22"/>
        <v>11.809931774806689</v>
      </c>
    </row>
    <row r="151" spans="1:13" x14ac:dyDescent="0.25">
      <c r="A151" s="58">
        <v>13</v>
      </c>
      <c r="B151" s="77" t="str">
        <f t="shared" si="14"/>
        <v>I.M. TRUST S.A. CORREDORES DE BOLSA</v>
      </c>
      <c r="C151" s="87">
        <f t="shared" ref="C151:M151" si="23">(C89/C118)*100</f>
        <v>4.0834918936753155</v>
      </c>
      <c r="D151" s="87">
        <f t="shared" si="23"/>
        <v>0</v>
      </c>
      <c r="E151" s="87">
        <f t="shared" si="23"/>
        <v>0</v>
      </c>
      <c r="F151" s="87">
        <v>0</v>
      </c>
      <c r="G151" s="87">
        <f t="shared" si="23"/>
        <v>1.4640305489612129</v>
      </c>
      <c r="H151" s="87">
        <f t="shared" si="23"/>
        <v>1.4883366927790262</v>
      </c>
      <c r="I151" s="87">
        <f t="shared" si="23"/>
        <v>0</v>
      </c>
      <c r="J151" s="87">
        <f t="shared" si="23"/>
        <v>45.047375451926705</v>
      </c>
      <c r="K151" s="87">
        <f t="shared" si="23"/>
        <v>5.0743784419974583E-2</v>
      </c>
      <c r="L151" s="87">
        <f t="shared" si="23"/>
        <v>2.8362744747626025</v>
      </c>
      <c r="M151" s="88">
        <f t="shared" si="23"/>
        <v>1.8561705652723799</v>
      </c>
    </row>
    <row r="152" spans="1:13" x14ac:dyDescent="0.25">
      <c r="A152" s="58">
        <v>14</v>
      </c>
      <c r="B152" s="77" t="str">
        <f t="shared" si="14"/>
        <v>MOLINA, SWETT Y VALDES S.A. C. DE BOLSA</v>
      </c>
      <c r="C152" s="87">
        <f t="shared" ref="C152:M152" si="24">(C90/C118)*100</f>
        <v>0.46795957840848579</v>
      </c>
      <c r="D152" s="87">
        <f t="shared" si="24"/>
        <v>8.108241568317613</v>
      </c>
      <c r="E152" s="87">
        <f t="shared" si="24"/>
        <v>0</v>
      </c>
      <c r="F152" s="87">
        <v>0</v>
      </c>
      <c r="G152" s="87">
        <f t="shared" si="24"/>
        <v>0.46375470663205043</v>
      </c>
      <c r="H152" s="87">
        <f t="shared" si="24"/>
        <v>1.003631354627996</v>
      </c>
      <c r="I152" s="87">
        <f t="shared" si="24"/>
        <v>4.1492435636711837E-2</v>
      </c>
      <c r="J152" s="87">
        <f t="shared" si="24"/>
        <v>0</v>
      </c>
      <c r="K152" s="87">
        <f t="shared" si="24"/>
        <v>0</v>
      </c>
      <c r="L152" s="87">
        <f t="shared" si="24"/>
        <v>0.20427454002619239</v>
      </c>
      <c r="M152" s="88">
        <f t="shared" si="24"/>
        <v>0.26306854304865557</v>
      </c>
    </row>
    <row r="153" spans="1:13" x14ac:dyDescent="0.25">
      <c r="A153" s="58">
        <v>15</v>
      </c>
      <c r="B153" s="77" t="str">
        <f t="shared" si="14"/>
        <v>CELFIN, GARDEWEG S.A. C. DE BOLSA</v>
      </c>
      <c r="C153" s="87">
        <f t="shared" ref="C153:M153" si="25">(C91/C118)*100</f>
        <v>10.272051630334087</v>
      </c>
      <c r="D153" s="87">
        <f t="shared" si="25"/>
        <v>0.73082810725396263</v>
      </c>
      <c r="E153" s="87">
        <f t="shared" si="25"/>
        <v>0.91000632770313494</v>
      </c>
      <c r="F153" s="87">
        <v>0</v>
      </c>
      <c r="G153" s="87">
        <f t="shared" si="25"/>
        <v>1.0202028858299901</v>
      </c>
      <c r="H153" s="87">
        <f t="shared" si="25"/>
        <v>4.1350780401069196</v>
      </c>
      <c r="I153" s="87">
        <f t="shared" si="25"/>
        <v>0.86281690904270081</v>
      </c>
      <c r="J153" s="87">
        <f t="shared" si="25"/>
        <v>1.1955149161190595</v>
      </c>
      <c r="K153" s="87">
        <f t="shared" si="25"/>
        <v>48.228914961652286</v>
      </c>
      <c r="L153" s="87">
        <f t="shared" si="25"/>
        <v>0.19802634087858215</v>
      </c>
      <c r="M153" s="88">
        <f t="shared" si="25"/>
        <v>1.2192617240753894</v>
      </c>
    </row>
    <row r="154" spans="1:13" x14ac:dyDescent="0.25">
      <c r="A154" s="58">
        <v>16</v>
      </c>
      <c r="B154" s="77" t="str">
        <f t="shared" si="14"/>
        <v>NEGOCIOS Y VALORES S.A. C. DE BOLSA</v>
      </c>
      <c r="C154" s="87">
        <f t="shared" ref="C154:M154" si="26">(C92/C118)*100</f>
        <v>1.0476152893566253</v>
      </c>
      <c r="D154" s="87">
        <f t="shared" si="26"/>
        <v>0</v>
      </c>
      <c r="E154" s="87">
        <f t="shared" si="26"/>
        <v>0</v>
      </c>
      <c r="F154" s="87">
        <v>0</v>
      </c>
      <c r="G154" s="87">
        <f t="shared" si="26"/>
        <v>0.27607448921594313</v>
      </c>
      <c r="H154" s="87">
        <f t="shared" si="26"/>
        <v>0.30389265893478007</v>
      </c>
      <c r="I154" s="87">
        <f t="shared" si="26"/>
        <v>0.23568074657198873</v>
      </c>
      <c r="J154" s="87">
        <f t="shared" si="26"/>
        <v>0</v>
      </c>
      <c r="K154" s="87">
        <f t="shared" si="26"/>
        <v>0</v>
      </c>
      <c r="L154" s="87">
        <f t="shared" si="26"/>
        <v>1.6907384417189615</v>
      </c>
      <c r="M154" s="88">
        <f t="shared" si="26"/>
        <v>0.93169206474265198</v>
      </c>
    </row>
    <row r="155" spans="1:13" x14ac:dyDescent="0.25">
      <c r="A155" s="58">
        <v>17</v>
      </c>
      <c r="B155" s="77" t="str">
        <f t="shared" si="14"/>
        <v>ALFA CORREDORES DE BOLSA S.A.</v>
      </c>
      <c r="C155" s="87">
        <f t="shared" ref="C155:M155" si="27">(C93/C118)*100</f>
        <v>3.6178816993446645</v>
      </c>
      <c r="D155" s="87">
        <f t="shared" si="27"/>
        <v>0</v>
      </c>
      <c r="E155" s="87">
        <f t="shared" si="27"/>
        <v>0</v>
      </c>
      <c r="F155" s="87">
        <v>0</v>
      </c>
      <c r="G155" s="87">
        <f t="shared" si="27"/>
        <v>0.46925357273516083</v>
      </c>
      <c r="H155" s="87">
        <f t="shared" si="27"/>
        <v>0.6974676154745969</v>
      </c>
      <c r="I155" s="87">
        <f t="shared" si="27"/>
        <v>9.2218473587257654E-2</v>
      </c>
      <c r="J155" s="87">
        <f t="shared" si="27"/>
        <v>0</v>
      </c>
      <c r="K155" s="87">
        <f t="shared" si="27"/>
        <v>0</v>
      </c>
      <c r="L155" s="87">
        <f t="shared" si="27"/>
        <v>0.15454127471570478</v>
      </c>
      <c r="M155" s="88">
        <f t="shared" si="27"/>
        <v>0.40121120012939232</v>
      </c>
    </row>
    <row r="156" spans="1:13" x14ac:dyDescent="0.25">
      <c r="A156" s="58">
        <v>18</v>
      </c>
      <c r="B156" s="77" t="str">
        <f t="shared" si="14"/>
        <v>DUPOL S.A. CORREDORES DE BOLSA</v>
      </c>
      <c r="C156" s="87">
        <f t="shared" ref="C156:M156" si="28">(C94/C118)*100</f>
        <v>0</v>
      </c>
      <c r="D156" s="87">
        <f t="shared" si="28"/>
        <v>0</v>
      </c>
      <c r="E156" s="87">
        <f t="shared" si="28"/>
        <v>0</v>
      </c>
      <c r="F156" s="87">
        <v>0</v>
      </c>
      <c r="G156" s="87">
        <f t="shared" si="28"/>
        <v>0</v>
      </c>
      <c r="H156" s="87">
        <f t="shared" si="28"/>
        <v>0</v>
      </c>
      <c r="I156" s="87">
        <f t="shared" si="28"/>
        <v>0</v>
      </c>
      <c r="J156" s="87">
        <f t="shared" si="28"/>
        <v>0</v>
      </c>
      <c r="K156" s="87">
        <f t="shared" si="28"/>
        <v>0</v>
      </c>
      <c r="L156" s="87">
        <f t="shared" si="28"/>
        <v>0</v>
      </c>
      <c r="M156" s="88">
        <f t="shared" si="28"/>
        <v>0</v>
      </c>
    </row>
    <row r="157" spans="1:13" x14ac:dyDescent="0.25">
      <c r="A157" s="58">
        <v>19</v>
      </c>
      <c r="B157" s="77" t="str">
        <f t="shared" si="14"/>
        <v>DE LA CERDA Y HATTON C. DE BOLSA S.A.</v>
      </c>
      <c r="C157" s="87">
        <f t="shared" ref="C157:M157" si="29">(C95/C118)*100</f>
        <v>0</v>
      </c>
      <c r="D157" s="87">
        <f t="shared" si="29"/>
        <v>0</v>
      </c>
      <c r="E157" s="87">
        <f t="shared" si="29"/>
        <v>0</v>
      </c>
      <c r="F157" s="87">
        <v>0</v>
      </c>
      <c r="G157" s="87">
        <f t="shared" si="29"/>
        <v>0</v>
      </c>
      <c r="H157" s="87">
        <f t="shared" si="29"/>
        <v>0</v>
      </c>
      <c r="I157" s="87">
        <f t="shared" si="29"/>
        <v>0</v>
      </c>
      <c r="J157" s="87">
        <f t="shared" si="29"/>
        <v>0</v>
      </c>
      <c r="K157" s="87">
        <f t="shared" si="29"/>
        <v>0</v>
      </c>
      <c r="L157" s="87">
        <f t="shared" si="29"/>
        <v>0</v>
      </c>
      <c r="M157" s="88">
        <f t="shared" si="29"/>
        <v>0</v>
      </c>
    </row>
    <row r="158" spans="1:13" x14ac:dyDescent="0.25">
      <c r="A158" s="58">
        <v>20</v>
      </c>
      <c r="B158" s="77" t="str">
        <f t="shared" si="14"/>
        <v>CORP CORREDORES DE BOLSA S.A.</v>
      </c>
      <c r="C158" s="87">
        <f t="shared" ref="C158:M158" si="30">(C96/C118)*100</f>
        <v>0.39623172153881198</v>
      </c>
      <c r="D158" s="87">
        <f t="shared" si="30"/>
        <v>0</v>
      </c>
      <c r="E158" s="87">
        <f t="shared" si="30"/>
        <v>0</v>
      </c>
      <c r="F158" s="87">
        <v>0</v>
      </c>
      <c r="G158" s="87">
        <f t="shared" si="30"/>
        <v>1.7866302049493361</v>
      </c>
      <c r="H158" s="87">
        <f t="shared" si="30"/>
        <v>6.0903074720032517</v>
      </c>
      <c r="I158" s="87">
        <f t="shared" si="30"/>
        <v>0.95074150441220451</v>
      </c>
      <c r="J158" s="87">
        <f t="shared" si="30"/>
        <v>0</v>
      </c>
      <c r="K158" s="87">
        <f t="shared" si="30"/>
        <v>0</v>
      </c>
      <c r="L158" s="87">
        <f t="shared" si="30"/>
        <v>6.2811952700002092</v>
      </c>
      <c r="M158" s="88">
        <f t="shared" si="30"/>
        <v>3.622140316684344</v>
      </c>
    </row>
    <row r="159" spans="1:13" x14ac:dyDescent="0.25">
      <c r="A159" s="58">
        <v>21</v>
      </c>
      <c r="B159" s="77" t="str">
        <f t="shared" si="14"/>
        <v>UGARTE Y CIA. CORREDORES DE BOLSA S.A.</v>
      </c>
      <c r="C159" s="87">
        <f t="shared" ref="C159:M159" si="31">(C97/C118)*100</f>
        <v>0.54937031001190983</v>
      </c>
      <c r="D159" s="87">
        <f t="shared" si="31"/>
        <v>7.3082810725396268</v>
      </c>
      <c r="E159" s="87">
        <f t="shared" si="31"/>
        <v>0</v>
      </c>
      <c r="F159" s="87">
        <v>0</v>
      </c>
      <c r="G159" s="87">
        <f t="shared" si="31"/>
        <v>0</v>
      </c>
      <c r="H159" s="87">
        <f t="shared" si="31"/>
        <v>0</v>
      </c>
      <c r="I159" s="87">
        <f t="shared" si="31"/>
        <v>0</v>
      </c>
      <c r="J159" s="87">
        <f t="shared" si="31"/>
        <v>0</v>
      </c>
      <c r="K159" s="87">
        <f t="shared" si="31"/>
        <v>0</v>
      </c>
      <c r="L159" s="87">
        <f t="shared" si="31"/>
        <v>3.8301380619588168E-2</v>
      </c>
      <c r="M159" s="88">
        <f t="shared" si="31"/>
        <v>4.3985401145543855E-2</v>
      </c>
    </row>
    <row r="160" spans="1:13" x14ac:dyDescent="0.25">
      <c r="A160" s="58">
        <v>22</v>
      </c>
      <c r="B160" s="77" t="str">
        <f t="shared" si="14"/>
        <v xml:space="preserve">FINANZAS Y NEGOCIOS S.A. C. DE BOLSA </v>
      </c>
      <c r="C160" s="87">
        <f t="shared" ref="C160:M160" si="32">(C98/C118)*100</f>
        <v>0.3813412162792611</v>
      </c>
      <c r="D160" s="87">
        <f t="shared" si="32"/>
        <v>0</v>
      </c>
      <c r="E160" s="87">
        <f t="shared" si="32"/>
        <v>50</v>
      </c>
      <c r="F160" s="87">
        <v>0</v>
      </c>
      <c r="G160" s="87">
        <f t="shared" si="32"/>
        <v>0</v>
      </c>
      <c r="H160" s="87">
        <f t="shared" si="32"/>
        <v>0</v>
      </c>
      <c r="I160" s="87">
        <f t="shared" si="32"/>
        <v>0</v>
      </c>
      <c r="J160" s="87">
        <f t="shared" si="32"/>
        <v>0</v>
      </c>
      <c r="K160" s="87">
        <f t="shared" si="32"/>
        <v>0</v>
      </c>
      <c r="L160" s="87">
        <f t="shared" si="32"/>
        <v>8.1054904763956659E-2</v>
      </c>
      <c r="M160" s="88">
        <f t="shared" si="32"/>
        <v>5.7427440193081825E-2</v>
      </c>
    </row>
    <row r="161" spans="1:13" x14ac:dyDescent="0.25">
      <c r="A161" s="58">
        <v>23</v>
      </c>
      <c r="B161" s="77" t="str">
        <f t="shared" si="14"/>
        <v>URETA Y BIANCHI CORREDORES DE  BOLSA S.A.</v>
      </c>
      <c r="C161" s="87">
        <f t="shared" ref="C161:M161" si="33">(C99/C118)*100</f>
        <v>3.7591424233219719</v>
      </c>
      <c r="D161" s="87">
        <f t="shared" si="33"/>
        <v>1.4715322700113573</v>
      </c>
      <c r="E161" s="87">
        <f t="shared" si="33"/>
        <v>49.089993672296863</v>
      </c>
      <c r="F161" s="87">
        <v>0</v>
      </c>
      <c r="G161" s="87">
        <f t="shared" si="33"/>
        <v>0</v>
      </c>
      <c r="H161" s="87">
        <f t="shared" si="33"/>
        <v>0</v>
      </c>
      <c r="I161" s="87">
        <f t="shared" si="33"/>
        <v>4.1818182321601291E-3</v>
      </c>
      <c r="J161" s="87">
        <f t="shared" si="33"/>
        <v>0.41613954273557074</v>
      </c>
      <c r="K161" s="87">
        <f t="shared" si="33"/>
        <v>0</v>
      </c>
      <c r="L161" s="87">
        <f t="shared" si="33"/>
        <v>0</v>
      </c>
      <c r="M161" s="88">
        <f t="shared" si="33"/>
        <v>0.18848584471097143</v>
      </c>
    </row>
    <row r="162" spans="1:13" x14ac:dyDescent="0.25">
      <c r="A162" s="58">
        <v>24</v>
      </c>
      <c r="B162" s="77" t="str">
        <f t="shared" si="14"/>
        <v>MUNITA Y CRUZAT S.A. CORREDORES DE BOLSA</v>
      </c>
      <c r="C162" s="87">
        <f t="shared" ref="C162:M162" si="34">(C100/C118)*100</f>
        <v>0.39047202894297472</v>
      </c>
      <c r="D162" s="87">
        <f t="shared" si="34"/>
        <v>0</v>
      </c>
      <c r="E162" s="87">
        <f t="shared" si="34"/>
        <v>0</v>
      </c>
      <c r="F162" s="87">
        <v>0</v>
      </c>
      <c r="G162" s="87">
        <f t="shared" si="34"/>
        <v>4.1901980494360048E-3</v>
      </c>
      <c r="H162" s="87">
        <f t="shared" si="34"/>
        <v>2.6630190456233018E-2</v>
      </c>
      <c r="I162" s="87">
        <f t="shared" si="34"/>
        <v>0</v>
      </c>
      <c r="J162" s="87">
        <f t="shared" si="34"/>
        <v>0</v>
      </c>
      <c r="K162" s="87">
        <f t="shared" si="34"/>
        <v>0</v>
      </c>
      <c r="L162" s="87">
        <f t="shared" si="34"/>
        <v>3.6982073831490402E-2</v>
      </c>
      <c r="M162" s="88">
        <f t="shared" si="34"/>
        <v>3.7297815230474617E-2</v>
      </c>
    </row>
    <row r="163" spans="1:13" x14ac:dyDescent="0.25">
      <c r="A163" s="58">
        <v>25</v>
      </c>
      <c r="B163" s="77" t="str">
        <f t="shared" si="14"/>
        <v>RAIMUNDO SERRANO MC AULIFFE C. DE B. S.A.</v>
      </c>
      <c r="C163" s="87">
        <f t="shared" ref="C163:M163" si="35">(C101/C118)*100</f>
        <v>0.2816721723114558</v>
      </c>
      <c r="D163" s="87">
        <f t="shared" si="35"/>
        <v>0</v>
      </c>
      <c r="E163" s="87">
        <f t="shared" si="35"/>
        <v>0</v>
      </c>
      <c r="F163" s="87">
        <v>0</v>
      </c>
      <c r="G163" s="87">
        <f t="shared" si="35"/>
        <v>0</v>
      </c>
      <c r="H163" s="87">
        <f t="shared" si="35"/>
        <v>0</v>
      </c>
      <c r="I163" s="87">
        <f t="shared" si="35"/>
        <v>0</v>
      </c>
      <c r="J163" s="87">
        <f t="shared" si="35"/>
        <v>0</v>
      </c>
      <c r="K163" s="87">
        <f t="shared" si="35"/>
        <v>3.2102000976366048E-3</v>
      </c>
      <c r="L163" s="87">
        <f t="shared" si="35"/>
        <v>0</v>
      </c>
      <c r="M163" s="88">
        <f t="shared" si="35"/>
        <v>1.3849974388742603E-2</v>
      </c>
    </row>
    <row r="164" spans="1:13" x14ac:dyDescent="0.25">
      <c r="A164" s="58">
        <v>26</v>
      </c>
      <c r="B164" s="77" t="str">
        <f t="shared" si="14"/>
        <v>ETCHEGARAY S.A. CORREDORES DE BOLSA</v>
      </c>
      <c r="C164" s="87">
        <f t="shared" ref="C164:M164" si="36">(C102/C118)*100</f>
        <v>4.1879041350468042E-2</v>
      </c>
      <c r="D164" s="87">
        <f t="shared" si="36"/>
        <v>0</v>
      </c>
      <c r="E164" s="87">
        <f t="shared" si="36"/>
        <v>0</v>
      </c>
      <c r="F164" s="87">
        <v>0</v>
      </c>
      <c r="G164" s="87">
        <f t="shared" si="36"/>
        <v>0</v>
      </c>
      <c r="H164" s="87">
        <f t="shared" si="36"/>
        <v>0</v>
      </c>
      <c r="I164" s="87">
        <f t="shared" si="36"/>
        <v>0</v>
      </c>
      <c r="J164" s="87">
        <f t="shared" si="36"/>
        <v>0</v>
      </c>
      <c r="K164" s="87">
        <f t="shared" si="36"/>
        <v>0</v>
      </c>
      <c r="L164" s="87">
        <f t="shared" si="36"/>
        <v>0</v>
      </c>
      <c r="M164" s="88">
        <f t="shared" si="36"/>
        <v>2.0585570424112103E-3</v>
      </c>
    </row>
    <row r="165" spans="1:13" x14ac:dyDescent="0.25">
      <c r="A165" s="58">
        <v>27</v>
      </c>
      <c r="B165" s="77" t="str">
        <f t="shared" si="14"/>
        <v>COVARRUBIAS Y CIA. C. DE BOLSA LTDA.</v>
      </c>
      <c r="C165" s="87">
        <f t="shared" ref="C165:M165" si="37">(C103/C118)*100</f>
        <v>0.68903439370232278</v>
      </c>
      <c r="D165" s="87">
        <f t="shared" si="37"/>
        <v>35.625401214754824</v>
      </c>
      <c r="E165" s="87">
        <f t="shared" si="37"/>
        <v>0</v>
      </c>
      <c r="F165" s="87">
        <v>0</v>
      </c>
      <c r="G165" s="87">
        <f t="shared" si="37"/>
        <v>0</v>
      </c>
      <c r="H165" s="87">
        <f t="shared" si="37"/>
        <v>0.72286380527110405</v>
      </c>
      <c r="I165" s="87">
        <f t="shared" si="37"/>
        <v>0</v>
      </c>
      <c r="J165" s="87">
        <f t="shared" si="37"/>
        <v>4.5899942378378519E-3</v>
      </c>
      <c r="K165" s="87">
        <f t="shared" si="37"/>
        <v>0</v>
      </c>
      <c r="L165" s="87">
        <f t="shared" si="37"/>
        <v>6.9599793860975992E-2</v>
      </c>
      <c r="M165" s="88">
        <f t="shared" si="37"/>
        <v>8.3430790188071383E-2</v>
      </c>
    </row>
    <row r="166" spans="1:13" x14ac:dyDescent="0.25">
      <c r="A166" s="58">
        <v>28</v>
      </c>
      <c r="B166" s="77" t="str">
        <f t="shared" si="14"/>
        <v>VALENZUELA LAFOURCADE S.A. C. DE BOLSA</v>
      </c>
      <c r="C166" s="87">
        <f t="shared" ref="C166:M166" si="38">(C104/C118)*100</f>
        <v>0.17921611368259066</v>
      </c>
      <c r="D166" s="87">
        <f t="shared" si="38"/>
        <v>0</v>
      </c>
      <c r="E166" s="87">
        <f t="shared" si="38"/>
        <v>0</v>
      </c>
      <c r="F166" s="87">
        <v>0</v>
      </c>
      <c r="G166" s="87">
        <f t="shared" si="38"/>
        <v>0</v>
      </c>
      <c r="H166" s="87">
        <f t="shared" si="38"/>
        <v>0</v>
      </c>
      <c r="I166" s="87">
        <f t="shared" si="38"/>
        <v>0</v>
      </c>
      <c r="J166" s="87">
        <f t="shared" si="38"/>
        <v>0</v>
      </c>
      <c r="K166" s="87">
        <f t="shared" si="38"/>
        <v>0</v>
      </c>
      <c r="L166" s="87">
        <f t="shared" si="38"/>
        <v>0</v>
      </c>
      <c r="M166" s="88">
        <f t="shared" si="38"/>
        <v>8.8093371060591844E-3</v>
      </c>
    </row>
    <row r="167" spans="1:13" x14ac:dyDescent="0.25">
      <c r="A167" s="58">
        <v>29</v>
      </c>
      <c r="B167" s="77" t="str">
        <f t="shared" si="14"/>
        <v>JAIME LARRAIN Y CIA. C. DE BOLSA LTDA.</v>
      </c>
      <c r="C167" s="87">
        <f t="shared" ref="C167:M167" si="39">(C105/C118)*100</f>
        <v>0.32608623321784047</v>
      </c>
      <c r="D167" s="87">
        <f t="shared" si="39"/>
        <v>0</v>
      </c>
      <c r="E167" s="87">
        <f t="shared" si="39"/>
        <v>0</v>
      </c>
      <c r="F167" s="87">
        <v>0</v>
      </c>
      <c r="G167" s="87">
        <f t="shared" si="39"/>
        <v>0</v>
      </c>
      <c r="H167" s="87">
        <f t="shared" si="39"/>
        <v>0</v>
      </c>
      <c r="I167" s="87">
        <f t="shared" si="39"/>
        <v>0</v>
      </c>
      <c r="J167" s="87">
        <f t="shared" si="39"/>
        <v>45.047375451926705</v>
      </c>
      <c r="K167" s="87">
        <f t="shared" si="39"/>
        <v>0</v>
      </c>
      <c r="L167" s="87">
        <f t="shared" si="39"/>
        <v>1.6965405446966851E-4</v>
      </c>
      <c r="M167" s="88">
        <f t="shared" si="39"/>
        <v>1.6774466428726188E-2</v>
      </c>
    </row>
    <row r="168" spans="1:13" x14ac:dyDescent="0.25">
      <c r="A168" s="58">
        <v>30</v>
      </c>
      <c r="B168" s="77" t="str">
        <f t="shared" si="14"/>
        <v>LIRA S.A. CORREDORES DE BOLSA</v>
      </c>
      <c r="C168" s="87">
        <f t="shared" ref="C168:M168" si="40">(C106/C118)*100</f>
        <v>0.3215910997863532</v>
      </c>
      <c r="D168" s="87">
        <f t="shared" si="40"/>
        <v>2.6418448471680409</v>
      </c>
      <c r="E168" s="87">
        <f t="shared" si="40"/>
        <v>0</v>
      </c>
      <c r="F168" s="87">
        <v>0</v>
      </c>
      <c r="G168" s="87">
        <f t="shared" si="40"/>
        <v>0</v>
      </c>
      <c r="H168" s="87">
        <f t="shared" si="40"/>
        <v>0</v>
      </c>
      <c r="I168" s="87">
        <f t="shared" si="40"/>
        <v>0</v>
      </c>
      <c r="J168" s="87">
        <f t="shared" si="40"/>
        <v>0</v>
      </c>
      <c r="K168" s="87">
        <f t="shared" si="40"/>
        <v>0</v>
      </c>
      <c r="L168" s="87">
        <f t="shared" si="40"/>
        <v>0</v>
      </c>
      <c r="M168" s="88">
        <f t="shared" si="40"/>
        <v>1.5811062484571984E-2</v>
      </c>
    </row>
    <row r="169" spans="1:13" x14ac:dyDescent="0.25">
      <c r="A169" s="58">
        <v>31</v>
      </c>
      <c r="B169" s="77" t="str">
        <f t="shared" si="14"/>
        <v>SERGIO CONTRERAS Y CIA. C. DE BOLSA</v>
      </c>
      <c r="C169" s="87">
        <f t="shared" ref="C169:M169" si="41">(C107/C118)*100</f>
        <v>4.2247724797093857E-2</v>
      </c>
      <c r="D169" s="87">
        <f t="shared" si="41"/>
        <v>0</v>
      </c>
      <c r="E169" s="87">
        <f t="shared" si="41"/>
        <v>0</v>
      </c>
      <c r="F169" s="87">
        <v>0</v>
      </c>
      <c r="G169" s="87">
        <f t="shared" si="41"/>
        <v>0.12129276296963103</v>
      </c>
      <c r="H169" s="87">
        <f t="shared" si="41"/>
        <v>6.4695411848437745E-2</v>
      </c>
      <c r="I169" s="87">
        <f t="shared" si="41"/>
        <v>0</v>
      </c>
      <c r="J169" s="87">
        <f t="shared" si="41"/>
        <v>0</v>
      </c>
      <c r="K169" s="87">
        <f t="shared" si="41"/>
        <v>0</v>
      </c>
      <c r="L169" s="87">
        <f t="shared" si="41"/>
        <v>9.3901170654114907E-2</v>
      </c>
      <c r="M169" s="88">
        <f t="shared" si="41"/>
        <v>7.5137271186296331E-2</v>
      </c>
    </row>
    <row r="170" spans="1:13" x14ac:dyDescent="0.25">
      <c r="A170" s="58">
        <v>32</v>
      </c>
      <c r="B170" s="77" t="str">
        <f t="shared" si="14"/>
        <v>YRARRAZAVAL Y CIA. C. DE BOLSA LTDA.</v>
      </c>
      <c r="C170" s="87">
        <f t="shared" ref="C170:M170" si="42">(C108/C118)*100</f>
        <v>8.3305961410281903E-2</v>
      </c>
      <c r="D170" s="87">
        <f t="shared" si="42"/>
        <v>0</v>
      </c>
      <c r="E170" s="87">
        <f t="shared" si="42"/>
        <v>0</v>
      </c>
      <c r="F170" s="87">
        <v>0</v>
      </c>
      <c r="G170" s="87">
        <f t="shared" si="42"/>
        <v>0</v>
      </c>
      <c r="H170" s="87">
        <f t="shared" si="42"/>
        <v>0</v>
      </c>
      <c r="I170" s="87">
        <f t="shared" si="42"/>
        <v>0</v>
      </c>
      <c r="J170" s="87">
        <f t="shared" si="42"/>
        <v>0</v>
      </c>
      <c r="K170" s="87">
        <f t="shared" si="42"/>
        <v>0</v>
      </c>
      <c r="L170" s="87">
        <f t="shared" si="42"/>
        <v>0</v>
      </c>
      <c r="M170" s="88">
        <f t="shared" si="42"/>
        <v>4.0948901408903848E-3</v>
      </c>
    </row>
    <row r="171" spans="1:13" x14ac:dyDescent="0.25">
      <c r="A171" s="58">
        <v>33</v>
      </c>
      <c r="B171" s="77" t="s">
        <v>51</v>
      </c>
      <c r="C171" s="87">
        <f t="shared" ref="C171:M171" si="43">(C109/C118)*100</f>
        <v>2.822861133521203</v>
      </c>
      <c r="D171" s="87">
        <f t="shared" si="43"/>
        <v>0</v>
      </c>
      <c r="E171" s="87">
        <f t="shared" si="43"/>
        <v>0</v>
      </c>
      <c r="F171" s="87">
        <v>0</v>
      </c>
      <c r="G171" s="87">
        <f t="shared" si="43"/>
        <v>0.25956885675936375</v>
      </c>
      <c r="H171" s="87">
        <f t="shared" si="43"/>
        <v>0.13750671614855531</v>
      </c>
      <c r="I171" s="87">
        <f t="shared" si="43"/>
        <v>4.9953917512906829E-2</v>
      </c>
      <c r="J171" s="87">
        <f t="shared" si="43"/>
        <v>0</v>
      </c>
      <c r="K171" s="87">
        <f t="shared" si="43"/>
        <v>4.8310266412494478</v>
      </c>
      <c r="L171" s="87">
        <f t="shared" si="43"/>
        <v>3.8747764232274182</v>
      </c>
      <c r="M171" s="88">
        <f t="shared" si="43"/>
        <v>1.9414221373856906</v>
      </c>
    </row>
    <row r="172" spans="1:13" x14ac:dyDescent="0.25">
      <c r="A172" s="58">
        <v>34</v>
      </c>
      <c r="B172" s="77" t="s">
        <v>70</v>
      </c>
      <c r="C172" s="87">
        <f t="shared" ref="C172:M172" si="44">(C110/C118)*100</f>
        <v>2.0231041936823568E-2</v>
      </c>
      <c r="D172" s="87">
        <f t="shared" si="44"/>
        <v>0</v>
      </c>
      <c r="E172" s="87">
        <f t="shared" si="44"/>
        <v>0</v>
      </c>
      <c r="F172" s="87">
        <v>0</v>
      </c>
      <c r="G172" s="87">
        <f t="shared" si="44"/>
        <v>3.8185597863589043</v>
      </c>
      <c r="H172" s="87">
        <f t="shared" si="44"/>
        <v>0</v>
      </c>
      <c r="I172" s="87">
        <f t="shared" si="44"/>
        <v>3.7320409649136685</v>
      </c>
      <c r="J172" s="87">
        <f t="shared" si="44"/>
        <v>0</v>
      </c>
      <c r="K172" s="87">
        <f t="shared" si="44"/>
        <v>0</v>
      </c>
      <c r="L172" s="87">
        <f t="shared" si="44"/>
        <v>24.171104849072243</v>
      </c>
      <c r="M172" s="88">
        <f t="shared" si="44"/>
        <v>12.525921878576213</v>
      </c>
    </row>
    <row r="173" spans="1:13" x14ac:dyDescent="0.25">
      <c r="A173" s="58">
        <v>35</v>
      </c>
      <c r="B173" s="77" t="str">
        <f t="shared" ref="B173:B179" si="45">B41</f>
        <v>INTERVALORES CORREDORES DE BOLSA S.A.</v>
      </c>
      <c r="C173" s="87">
        <f t="shared" ref="C173:M173" si="46">(C111/C118)*100</f>
        <v>0</v>
      </c>
      <c r="D173" s="87">
        <f t="shared" si="46"/>
        <v>0</v>
      </c>
      <c r="E173" s="87">
        <f t="shared" si="46"/>
        <v>0</v>
      </c>
      <c r="F173" s="87">
        <v>0</v>
      </c>
      <c r="G173" s="87">
        <f t="shared" si="46"/>
        <v>0</v>
      </c>
      <c r="H173" s="87">
        <f t="shared" si="46"/>
        <v>0</v>
      </c>
      <c r="I173" s="87">
        <f t="shared" si="46"/>
        <v>0</v>
      </c>
      <c r="J173" s="87">
        <f t="shared" si="46"/>
        <v>0</v>
      </c>
      <c r="K173" s="87">
        <f t="shared" si="46"/>
        <v>0</v>
      </c>
      <c r="L173" s="87">
        <f t="shared" si="46"/>
        <v>0</v>
      </c>
      <c r="M173" s="88">
        <f t="shared" si="46"/>
        <v>0</v>
      </c>
    </row>
    <row r="174" spans="1:13" x14ac:dyDescent="0.25">
      <c r="A174" s="58">
        <v>36</v>
      </c>
      <c r="B174" s="77" t="str">
        <f t="shared" si="45"/>
        <v>CARLOS MARIN ORREGO S.A. C. DE BOLSA</v>
      </c>
      <c r="C174" s="87">
        <f t="shared" ref="C174:M174" si="47">(C112/C118)*100</f>
        <v>0</v>
      </c>
      <c r="D174" s="87">
        <f t="shared" si="47"/>
        <v>0</v>
      </c>
      <c r="E174" s="87">
        <f t="shared" si="47"/>
        <v>0</v>
      </c>
      <c r="F174" s="87">
        <v>0</v>
      </c>
      <c r="G174" s="87">
        <f t="shared" si="47"/>
        <v>0</v>
      </c>
      <c r="H174" s="87">
        <f t="shared" si="47"/>
        <v>0</v>
      </c>
      <c r="I174" s="87">
        <f t="shared" si="47"/>
        <v>0</v>
      </c>
      <c r="J174" s="87">
        <f t="shared" si="47"/>
        <v>0</v>
      </c>
      <c r="K174" s="87">
        <f t="shared" si="47"/>
        <v>0</v>
      </c>
      <c r="L174" s="87">
        <f t="shared" si="47"/>
        <v>0</v>
      </c>
      <c r="M174" s="88">
        <f t="shared" si="47"/>
        <v>0</v>
      </c>
    </row>
    <row r="175" spans="1:13" x14ac:dyDescent="0.25">
      <c r="A175" s="58">
        <v>37</v>
      </c>
      <c r="B175" s="77" t="str">
        <f t="shared" si="45"/>
        <v>CHILEMARKET S.A. CORREDORES DE BOLSA</v>
      </c>
      <c r="C175" s="87">
        <f t="shared" ref="C175:M175" si="48">(C113/C118)*100</f>
        <v>0</v>
      </c>
      <c r="D175" s="87">
        <f t="shared" si="48"/>
        <v>0</v>
      </c>
      <c r="E175" s="87">
        <f t="shared" si="48"/>
        <v>0</v>
      </c>
      <c r="F175" s="87">
        <v>0</v>
      </c>
      <c r="G175" s="87">
        <f t="shared" si="48"/>
        <v>0</v>
      </c>
      <c r="H175" s="87">
        <f t="shared" si="48"/>
        <v>0</v>
      </c>
      <c r="I175" s="87">
        <f t="shared" si="48"/>
        <v>0</v>
      </c>
      <c r="J175" s="87">
        <f t="shared" si="48"/>
        <v>0</v>
      </c>
      <c r="K175" s="87">
        <f t="shared" si="48"/>
        <v>0</v>
      </c>
      <c r="L175" s="87">
        <f t="shared" si="48"/>
        <v>0</v>
      </c>
      <c r="M175" s="88">
        <f t="shared" si="48"/>
        <v>0</v>
      </c>
    </row>
    <row r="176" spans="1:13" x14ac:dyDescent="0.25">
      <c r="A176" s="58">
        <v>38</v>
      </c>
      <c r="B176" s="77" t="str">
        <f t="shared" si="45"/>
        <v>CB CORREDORES DE BOLSA S.A.</v>
      </c>
      <c r="C176" s="87">
        <f t="shared" ref="C176:M176" si="49">(C114/C118)*100</f>
        <v>0</v>
      </c>
      <c r="D176" s="87">
        <f t="shared" si="49"/>
        <v>0</v>
      </c>
      <c r="E176" s="87">
        <f t="shared" si="49"/>
        <v>0</v>
      </c>
      <c r="F176" s="87">
        <v>0</v>
      </c>
      <c r="G176" s="87">
        <f t="shared" si="49"/>
        <v>0</v>
      </c>
      <c r="H176" s="87">
        <f t="shared" si="49"/>
        <v>0</v>
      </c>
      <c r="I176" s="87">
        <f t="shared" si="49"/>
        <v>0</v>
      </c>
      <c r="J176" s="87">
        <f t="shared" si="49"/>
        <v>0</v>
      </c>
      <c r="K176" s="87">
        <f t="shared" si="49"/>
        <v>0</v>
      </c>
      <c r="L176" s="87">
        <f t="shared" si="49"/>
        <v>0</v>
      </c>
      <c r="M176" s="88">
        <f t="shared" si="49"/>
        <v>0</v>
      </c>
    </row>
    <row r="177" spans="1:14" x14ac:dyDescent="0.25">
      <c r="A177" s="58">
        <v>39</v>
      </c>
      <c r="B177" s="77" t="str">
        <f t="shared" si="45"/>
        <v>LEMON FINANCIAL CORREDORES DE BOLSA</v>
      </c>
      <c r="C177" s="87">
        <f t="shared" ref="C177:M177" si="50">(C115/C118)*100</f>
        <v>5.0029326928944373</v>
      </c>
      <c r="D177" s="87">
        <f t="shared" si="50"/>
        <v>0</v>
      </c>
      <c r="E177" s="87">
        <f t="shared" si="50"/>
        <v>0</v>
      </c>
      <c r="F177" s="87">
        <v>0</v>
      </c>
      <c r="G177" s="87">
        <f t="shared" si="50"/>
        <v>0.27939119690688008</v>
      </c>
      <c r="H177" s="87">
        <f t="shared" si="50"/>
        <v>1.5699295269914</v>
      </c>
      <c r="I177" s="87">
        <f t="shared" si="50"/>
        <v>0</v>
      </c>
      <c r="J177" s="87">
        <f t="shared" si="50"/>
        <v>0</v>
      </c>
      <c r="K177" s="87">
        <f t="shared" si="50"/>
        <v>2.6369853007727332E-3</v>
      </c>
      <c r="L177" s="87">
        <f t="shared" si="50"/>
        <v>1.0298091751242423E-2</v>
      </c>
      <c r="M177" s="88">
        <f t="shared" si="50"/>
        <v>0.35964176818299221</v>
      </c>
    </row>
    <row r="178" spans="1:14" x14ac:dyDescent="0.25">
      <c r="A178" s="58">
        <v>40</v>
      </c>
      <c r="B178" s="77" t="str">
        <f t="shared" si="45"/>
        <v>MBI CORREDORES DE BOLSA S.A.</v>
      </c>
      <c r="C178" s="87">
        <f t="shared" ref="C178:M179" si="51">(C116/C118)*100</f>
        <v>0</v>
      </c>
      <c r="D178" s="87">
        <f t="shared" si="51"/>
        <v>0</v>
      </c>
      <c r="E178" s="87">
        <f t="shared" si="51"/>
        <v>0</v>
      </c>
      <c r="F178" s="87">
        <v>0</v>
      </c>
      <c r="G178" s="87">
        <f t="shared" si="51"/>
        <v>0</v>
      </c>
      <c r="H178" s="87">
        <f t="shared" si="51"/>
        <v>0</v>
      </c>
      <c r="I178" s="87">
        <f t="shared" si="51"/>
        <v>0</v>
      </c>
      <c r="J178" s="87">
        <f t="shared" si="51"/>
        <v>0</v>
      </c>
      <c r="K178" s="87">
        <f t="shared" si="51"/>
        <v>0</v>
      </c>
      <c r="L178" s="87">
        <f t="shared" si="51"/>
        <v>0</v>
      </c>
      <c r="M178" s="88">
        <f t="shared" si="51"/>
        <v>0</v>
      </c>
    </row>
    <row r="179" spans="1:14" ht="15.75" thickBot="1" x14ac:dyDescent="0.3">
      <c r="A179" s="58">
        <v>41</v>
      </c>
      <c r="B179" s="77" t="str">
        <f t="shared" si="45"/>
        <v xml:space="preserve">DRESDNER  LATEINAMERIKA S.A. C. DE BOLSA </v>
      </c>
      <c r="C179" s="87">
        <f t="shared" si="51"/>
        <v>0</v>
      </c>
      <c r="D179" s="87">
        <f t="shared" si="51"/>
        <v>0</v>
      </c>
      <c r="E179" s="87">
        <f t="shared" si="51"/>
        <v>0</v>
      </c>
      <c r="F179" s="87">
        <v>0</v>
      </c>
      <c r="G179" s="87">
        <f t="shared" si="51"/>
        <v>0</v>
      </c>
      <c r="H179" s="87">
        <f t="shared" si="51"/>
        <v>0</v>
      </c>
      <c r="I179" s="87">
        <f t="shared" si="51"/>
        <v>0</v>
      </c>
      <c r="J179" s="87">
        <f t="shared" si="51"/>
        <v>0</v>
      </c>
      <c r="K179" s="87">
        <f t="shared" si="51"/>
        <v>0</v>
      </c>
      <c r="L179" s="87">
        <f t="shared" si="51"/>
        <v>0</v>
      </c>
      <c r="M179" s="89">
        <f t="shared" si="51"/>
        <v>0</v>
      </c>
    </row>
    <row r="180" spans="1:14" ht="17.25" thickTop="1" thickBot="1" x14ac:dyDescent="0.3">
      <c r="A180" s="66"/>
      <c r="B180" s="80" t="s">
        <v>4</v>
      </c>
      <c r="C180" s="90">
        <f t="shared" ref="C180:M180" si="52">SUM(C139:C179)</f>
        <v>99.999999999999957</v>
      </c>
      <c r="D180" s="90">
        <f t="shared" si="52"/>
        <v>100</v>
      </c>
      <c r="E180" s="90">
        <f t="shared" si="52"/>
        <v>100</v>
      </c>
      <c r="F180" s="90">
        <v>0</v>
      </c>
      <c r="G180" s="90">
        <f t="shared" si="52"/>
        <v>100.00000000000001</v>
      </c>
      <c r="H180" s="90">
        <f t="shared" si="52"/>
        <v>99.999999999999986</v>
      </c>
      <c r="I180" s="90">
        <f t="shared" si="52"/>
        <v>99.999999999999986</v>
      </c>
      <c r="J180" s="90">
        <f t="shared" si="52"/>
        <v>99.999999999999986</v>
      </c>
      <c r="K180" s="90">
        <f t="shared" si="52"/>
        <v>99.999999999999986</v>
      </c>
      <c r="L180" s="90">
        <f t="shared" si="52"/>
        <v>100.00000000000001</v>
      </c>
      <c r="M180" s="91">
        <f t="shared" si="52"/>
        <v>100.00000000000003</v>
      </c>
    </row>
    <row r="181" spans="1:14" ht="17.25" thickTop="1" thickBot="1" x14ac:dyDescent="0.3">
      <c r="A181" s="66"/>
      <c r="B181" s="80" t="s">
        <v>72</v>
      </c>
      <c r="C181" s="92">
        <v>795088.85653200047</v>
      </c>
      <c r="D181" s="92">
        <v>20.251000000000001</v>
      </c>
      <c r="E181" s="92">
        <v>894.73224000000005</v>
      </c>
      <c r="F181" s="92">
        <v>0</v>
      </c>
      <c r="G181" s="92">
        <v>3971332.214772</v>
      </c>
      <c r="H181" s="92">
        <v>417899.85761799995</v>
      </c>
      <c r="I181" s="92">
        <v>3799881.8020820008</v>
      </c>
      <c r="J181" s="92">
        <v>240.78461600000003</v>
      </c>
      <c r="K181" s="92">
        <v>22308.391322000003</v>
      </c>
      <c r="L181" s="92">
        <v>7167526.9052729998</v>
      </c>
      <c r="M181" s="93">
        <v>16175193.795454998</v>
      </c>
      <c r="N181" s="61"/>
    </row>
    <row r="182" spans="1:14" ht="15.75" thickTop="1" x14ac:dyDescent="0.25"/>
    <row r="183" spans="1:14" x14ac:dyDescent="0.25">
      <c r="A183" s="83"/>
      <c r="B183" s="83"/>
    </row>
    <row r="184" spans="1:14" x14ac:dyDescent="0.25">
      <c r="A184" s="83"/>
      <c r="B184" s="83"/>
    </row>
    <row r="185" spans="1:14" x14ac:dyDescent="0.25">
      <c r="A185" s="83"/>
      <c r="B185" s="83"/>
    </row>
    <row r="186" spans="1:14" x14ac:dyDescent="0.25">
      <c r="A186" s="83"/>
      <c r="B186" s="83"/>
    </row>
    <row r="345" spans="1:13" ht="15.75" x14ac:dyDescent="0.25">
      <c r="A345" s="72"/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52"/>
      <c r="M345" s="73"/>
    </row>
    <row r="346" spans="1:13" ht="15.75" x14ac:dyDescent="0.25">
      <c r="A346" s="74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6"/>
    </row>
    <row r="347" spans="1:13" ht="15.75" x14ac:dyDescent="0.25">
      <c r="A347" s="7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95"/>
    </row>
    <row r="348" spans="1:13" x14ac:dyDescent="0.25">
      <c r="A348" s="58"/>
      <c r="B348" s="51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</row>
    <row r="349" spans="1:13" x14ac:dyDescent="0.25">
      <c r="A349" s="58"/>
      <c r="B349" s="51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</row>
    <row r="350" spans="1:13" x14ac:dyDescent="0.25">
      <c r="A350" s="58"/>
      <c r="B350" s="51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</row>
    <row r="351" spans="1:13" x14ac:dyDescent="0.25">
      <c r="A351" s="58"/>
      <c r="B351" s="51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</row>
    <row r="352" spans="1:13" x14ac:dyDescent="0.25">
      <c r="A352" s="58"/>
      <c r="B352" s="51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</row>
    <row r="353" spans="1:13" x14ac:dyDescent="0.25">
      <c r="A353" s="58"/>
      <c r="B353" s="51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</row>
    <row r="354" spans="1:13" x14ac:dyDescent="0.25">
      <c r="A354" s="58"/>
      <c r="B354" s="51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</row>
    <row r="355" spans="1:13" x14ac:dyDescent="0.25">
      <c r="A355" s="58"/>
      <c r="B355" s="51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</row>
    <row r="356" spans="1:13" x14ac:dyDescent="0.25">
      <c r="A356" s="58"/>
      <c r="B356" s="51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</row>
    <row r="357" spans="1:13" x14ac:dyDescent="0.25">
      <c r="A357" s="58"/>
      <c r="B357" s="51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</row>
    <row r="358" spans="1:13" x14ac:dyDescent="0.25">
      <c r="A358" s="58"/>
      <c r="B358" s="51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</row>
    <row r="359" spans="1:13" x14ac:dyDescent="0.25">
      <c r="A359" s="58"/>
      <c r="B359" s="51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</row>
    <row r="360" spans="1:13" x14ac:dyDescent="0.25">
      <c r="A360" s="58"/>
      <c r="B360" s="51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</row>
    <row r="361" spans="1:13" x14ac:dyDescent="0.25">
      <c r="A361" s="58"/>
      <c r="B361" s="51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</row>
    <row r="362" spans="1:13" x14ac:dyDescent="0.25">
      <c r="A362" s="58"/>
      <c r="B362" s="51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</row>
    <row r="363" spans="1:13" x14ac:dyDescent="0.25">
      <c r="A363" s="58"/>
      <c r="B363" s="51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</row>
    <row r="364" spans="1:13" x14ac:dyDescent="0.25">
      <c r="A364" s="58"/>
      <c r="B364" s="51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</row>
    <row r="365" spans="1:13" x14ac:dyDescent="0.25">
      <c r="A365" s="58"/>
      <c r="B365" s="51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</row>
    <row r="366" spans="1:13" x14ac:dyDescent="0.25">
      <c r="A366" s="58"/>
      <c r="B366" s="51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</row>
    <row r="367" spans="1:13" x14ac:dyDescent="0.25">
      <c r="A367" s="58"/>
      <c r="B367" s="51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</row>
    <row r="368" spans="1:13" x14ac:dyDescent="0.25">
      <c r="A368" s="58"/>
      <c r="B368" s="51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</row>
    <row r="369" spans="1:13" x14ac:dyDescent="0.25">
      <c r="A369" s="58"/>
      <c r="B369" s="51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</row>
    <row r="370" spans="1:13" x14ac:dyDescent="0.25">
      <c r="A370" s="58"/>
      <c r="B370" s="51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</row>
    <row r="371" spans="1:13" x14ac:dyDescent="0.25">
      <c r="A371" s="58"/>
      <c r="B371" s="51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</row>
    <row r="372" spans="1:13" x14ac:dyDescent="0.25">
      <c r="A372" s="58"/>
      <c r="B372" s="51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3" x14ac:dyDescent="0.25">
      <c r="A373" s="58"/>
      <c r="B373" s="51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</row>
    <row r="374" spans="1:13" x14ac:dyDescent="0.25">
      <c r="A374" s="58"/>
      <c r="B374" s="51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</row>
    <row r="375" spans="1:13" x14ac:dyDescent="0.25">
      <c r="A375" s="58"/>
      <c r="B375" s="51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</row>
    <row r="376" spans="1:13" x14ac:dyDescent="0.25">
      <c r="A376" s="58"/>
      <c r="B376" s="51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</row>
    <row r="377" spans="1:13" x14ac:dyDescent="0.25">
      <c r="A377" s="58"/>
      <c r="B377" s="51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</row>
    <row r="378" spans="1:13" x14ac:dyDescent="0.25">
      <c r="A378" s="58"/>
      <c r="B378" s="51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</row>
    <row r="379" spans="1:13" x14ac:dyDescent="0.25">
      <c r="A379" s="58"/>
      <c r="B379" s="51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</row>
    <row r="380" spans="1:13" x14ac:dyDescent="0.25">
      <c r="A380" s="58"/>
      <c r="B380" s="51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</row>
    <row r="381" spans="1:13" x14ac:dyDescent="0.25">
      <c r="A381" s="58"/>
      <c r="B381" s="51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</row>
    <row r="382" spans="1:13" x14ac:dyDescent="0.25">
      <c r="A382" s="58"/>
      <c r="B382" s="51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</row>
    <row r="383" spans="1:13" x14ac:dyDescent="0.25">
      <c r="A383" s="58"/>
      <c r="B383" s="51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</row>
    <row r="384" spans="1:13" ht="15.75" x14ac:dyDescent="0.25">
      <c r="A384" s="58"/>
      <c r="B384" s="94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</row>
    <row r="385" spans="1:13" ht="15.75" x14ac:dyDescent="0.25">
      <c r="A385" s="68"/>
      <c r="B385" s="69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8"/>
    </row>
  </sheetData>
  <mergeCells count="12">
    <mergeCell ref="C136:K136"/>
    <mergeCell ref="C1:K1"/>
    <mergeCell ref="C2:K2"/>
    <mergeCell ref="A3:M3"/>
    <mergeCell ref="C4:K4"/>
    <mergeCell ref="A72:M72"/>
    <mergeCell ref="A73:M73"/>
    <mergeCell ref="A74:M74"/>
    <mergeCell ref="B75:K75"/>
    <mergeCell ref="A132:M132"/>
    <mergeCell ref="A133:M133"/>
    <mergeCell ref="A134:M1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4"/>
  <sheetViews>
    <sheetView workbookViewId="0">
      <selection activeCell="A2" sqref="A2:M2"/>
    </sheetView>
  </sheetViews>
  <sheetFormatPr baseColWidth="10" defaultRowHeight="15" x14ac:dyDescent="0.25"/>
  <cols>
    <col min="1" max="1" width="3.7109375" customWidth="1"/>
    <col min="2" max="2" width="46.85546875" customWidth="1"/>
    <col min="3" max="3" width="24" customWidth="1"/>
    <col min="4" max="4" width="16.42578125" customWidth="1"/>
    <col min="5" max="5" width="17.42578125" customWidth="1"/>
    <col min="6" max="6" width="16.5703125" customWidth="1"/>
    <col min="7" max="7" width="22.7109375" customWidth="1"/>
    <col min="8" max="8" width="18.85546875" customWidth="1"/>
    <col min="9" max="9" width="20.7109375" customWidth="1"/>
    <col min="10" max="10" width="16.85546875" customWidth="1"/>
    <col min="11" max="11" width="22.85546875" customWidth="1"/>
    <col min="12" max="12" width="22" customWidth="1"/>
    <col min="13" max="13" width="25.42578125" customWidth="1"/>
    <col min="257" max="257" width="3.7109375" customWidth="1"/>
    <col min="258" max="258" width="46.85546875" customWidth="1"/>
    <col min="259" max="259" width="24" customWidth="1"/>
    <col min="260" max="260" width="16.42578125" customWidth="1"/>
    <col min="261" max="261" width="17.42578125" customWidth="1"/>
    <col min="262" max="262" width="16.5703125" customWidth="1"/>
    <col min="263" max="263" width="22.7109375" customWidth="1"/>
    <col min="264" max="264" width="18.85546875" customWidth="1"/>
    <col min="265" max="265" width="20.7109375" customWidth="1"/>
    <col min="266" max="266" width="16.85546875" customWidth="1"/>
    <col min="267" max="267" width="22.85546875" customWidth="1"/>
    <col min="268" max="268" width="22" customWidth="1"/>
    <col min="269" max="269" width="25.42578125" customWidth="1"/>
    <col min="513" max="513" width="3.7109375" customWidth="1"/>
    <col min="514" max="514" width="46.85546875" customWidth="1"/>
    <col min="515" max="515" width="24" customWidth="1"/>
    <col min="516" max="516" width="16.42578125" customWidth="1"/>
    <col min="517" max="517" width="17.42578125" customWidth="1"/>
    <col min="518" max="518" width="16.5703125" customWidth="1"/>
    <col min="519" max="519" width="22.7109375" customWidth="1"/>
    <col min="520" max="520" width="18.85546875" customWidth="1"/>
    <col min="521" max="521" width="20.7109375" customWidth="1"/>
    <col min="522" max="522" width="16.85546875" customWidth="1"/>
    <col min="523" max="523" width="22.85546875" customWidth="1"/>
    <col min="524" max="524" width="22" customWidth="1"/>
    <col min="525" max="525" width="25.42578125" customWidth="1"/>
    <col min="769" max="769" width="3.7109375" customWidth="1"/>
    <col min="770" max="770" width="46.85546875" customWidth="1"/>
    <col min="771" max="771" width="24" customWidth="1"/>
    <col min="772" max="772" width="16.42578125" customWidth="1"/>
    <col min="773" max="773" width="17.42578125" customWidth="1"/>
    <col min="774" max="774" width="16.5703125" customWidth="1"/>
    <col min="775" max="775" width="22.7109375" customWidth="1"/>
    <col min="776" max="776" width="18.85546875" customWidth="1"/>
    <col min="777" max="777" width="20.7109375" customWidth="1"/>
    <col min="778" max="778" width="16.85546875" customWidth="1"/>
    <col min="779" max="779" width="22.85546875" customWidth="1"/>
    <col min="780" max="780" width="22" customWidth="1"/>
    <col min="781" max="781" width="25.42578125" customWidth="1"/>
    <col min="1025" max="1025" width="3.7109375" customWidth="1"/>
    <col min="1026" max="1026" width="46.85546875" customWidth="1"/>
    <col min="1027" max="1027" width="24" customWidth="1"/>
    <col min="1028" max="1028" width="16.42578125" customWidth="1"/>
    <col min="1029" max="1029" width="17.42578125" customWidth="1"/>
    <col min="1030" max="1030" width="16.5703125" customWidth="1"/>
    <col min="1031" max="1031" width="22.7109375" customWidth="1"/>
    <col min="1032" max="1032" width="18.85546875" customWidth="1"/>
    <col min="1033" max="1033" width="20.7109375" customWidth="1"/>
    <col min="1034" max="1034" width="16.85546875" customWidth="1"/>
    <col min="1035" max="1035" width="22.85546875" customWidth="1"/>
    <col min="1036" max="1036" width="22" customWidth="1"/>
    <col min="1037" max="1037" width="25.42578125" customWidth="1"/>
    <col min="1281" max="1281" width="3.7109375" customWidth="1"/>
    <col min="1282" max="1282" width="46.85546875" customWidth="1"/>
    <col min="1283" max="1283" width="24" customWidth="1"/>
    <col min="1284" max="1284" width="16.42578125" customWidth="1"/>
    <col min="1285" max="1285" width="17.42578125" customWidth="1"/>
    <col min="1286" max="1286" width="16.5703125" customWidth="1"/>
    <col min="1287" max="1287" width="22.7109375" customWidth="1"/>
    <col min="1288" max="1288" width="18.85546875" customWidth="1"/>
    <col min="1289" max="1289" width="20.7109375" customWidth="1"/>
    <col min="1290" max="1290" width="16.85546875" customWidth="1"/>
    <col min="1291" max="1291" width="22.85546875" customWidth="1"/>
    <col min="1292" max="1292" width="22" customWidth="1"/>
    <col min="1293" max="1293" width="25.42578125" customWidth="1"/>
    <col min="1537" max="1537" width="3.7109375" customWidth="1"/>
    <col min="1538" max="1538" width="46.85546875" customWidth="1"/>
    <col min="1539" max="1539" width="24" customWidth="1"/>
    <col min="1540" max="1540" width="16.42578125" customWidth="1"/>
    <col min="1541" max="1541" width="17.42578125" customWidth="1"/>
    <col min="1542" max="1542" width="16.5703125" customWidth="1"/>
    <col min="1543" max="1543" width="22.7109375" customWidth="1"/>
    <col min="1544" max="1544" width="18.85546875" customWidth="1"/>
    <col min="1545" max="1545" width="20.7109375" customWidth="1"/>
    <col min="1546" max="1546" width="16.85546875" customWidth="1"/>
    <col min="1547" max="1547" width="22.85546875" customWidth="1"/>
    <col min="1548" max="1548" width="22" customWidth="1"/>
    <col min="1549" max="1549" width="25.42578125" customWidth="1"/>
    <col min="1793" max="1793" width="3.7109375" customWidth="1"/>
    <col min="1794" max="1794" width="46.85546875" customWidth="1"/>
    <col min="1795" max="1795" width="24" customWidth="1"/>
    <col min="1796" max="1796" width="16.42578125" customWidth="1"/>
    <col min="1797" max="1797" width="17.42578125" customWidth="1"/>
    <col min="1798" max="1798" width="16.5703125" customWidth="1"/>
    <col min="1799" max="1799" width="22.7109375" customWidth="1"/>
    <col min="1800" max="1800" width="18.85546875" customWidth="1"/>
    <col min="1801" max="1801" width="20.7109375" customWidth="1"/>
    <col min="1802" max="1802" width="16.85546875" customWidth="1"/>
    <col min="1803" max="1803" width="22.85546875" customWidth="1"/>
    <col min="1804" max="1804" width="22" customWidth="1"/>
    <col min="1805" max="1805" width="25.42578125" customWidth="1"/>
    <col min="2049" max="2049" width="3.7109375" customWidth="1"/>
    <col min="2050" max="2050" width="46.85546875" customWidth="1"/>
    <col min="2051" max="2051" width="24" customWidth="1"/>
    <col min="2052" max="2052" width="16.42578125" customWidth="1"/>
    <col min="2053" max="2053" width="17.42578125" customWidth="1"/>
    <col min="2054" max="2054" width="16.5703125" customWidth="1"/>
    <col min="2055" max="2055" width="22.7109375" customWidth="1"/>
    <col min="2056" max="2056" width="18.85546875" customWidth="1"/>
    <col min="2057" max="2057" width="20.7109375" customWidth="1"/>
    <col min="2058" max="2058" width="16.85546875" customWidth="1"/>
    <col min="2059" max="2059" width="22.85546875" customWidth="1"/>
    <col min="2060" max="2060" width="22" customWidth="1"/>
    <col min="2061" max="2061" width="25.42578125" customWidth="1"/>
    <col min="2305" max="2305" width="3.7109375" customWidth="1"/>
    <col min="2306" max="2306" width="46.85546875" customWidth="1"/>
    <col min="2307" max="2307" width="24" customWidth="1"/>
    <col min="2308" max="2308" width="16.42578125" customWidth="1"/>
    <col min="2309" max="2309" width="17.42578125" customWidth="1"/>
    <col min="2310" max="2310" width="16.5703125" customWidth="1"/>
    <col min="2311" max="2311" width="22.7109375" customWidth="1"/>
    <col min="2312" max="2312" width="18.85546875" customWidth="1"/>
    <col min="2313" max="2313" width="20.7109375" customWidth="1"/>
    <col min="2314" max="2314" width="16.85546875" customWidth="1"/>
    <col min="2315" max="2315" width="22.85546875" customWidth="1"/>
    <col min="2316" max="2316" width="22" customWidth="1"/>
    <col min="2317" max="2317" width="25.42578125" customWidth="1"/>
    <col min="2561" max="2561" width="3.7109375" customWidth="1"/>
    <col min="2562" max="2562" width="46.85546875" customWidth="1"/>
    <col min="2563" max="2563" width="24" customWidth="1"/>
    <col min="2564" max="2564" width="16.42578125" customWidth="1"/>
    <col min="2565" max="2565" width="17.42578125" customWidth="1"/>
    <col min="2566" max="2566" width="16.5703125" customWidth="1"/>
    <col min="2567" max="2567" width="22.7109375" customWidth="1"/>
    <col min="2568" max="2568" width="18.85546875" customWidth="1"/>
    <col min="2569" max="2569" width="20.7109375" customWidth="1"/>
    <col min="2570" max="2570" width="16.85546875" customWidth="1"/>
    <col min="2571" max="2571" width="22.85546875" customWidth="1"/>
    <col min="2572" max="2572" width="22" customWidth="1"/>
    <col min="2573" max="2573" width="25.42578125" customWidth="1"/>
    <col min="2817" max="2817" width="3.7109375" customWidth="1"/>
    <col min="2818" max="2818" width="46.85546875" customWidth="1"/>
    <col min="2819" max="2819" width="24" customWidth="1"/>
    <col min="2820" max="2820" width="16.42578125" customWidth="1"/>
    <col min="2821" max="2821" width="17.42578125" customWidth="1"/>
    <col min="2822" max="2822" width="16.5703125" customWidth="1"/>
    <col min="2823" max="2823" width="22.7109375" customWidth="1"/>
    <col min="2824" max="2824" width="18.85546875" customWidth="1"/>
    <col min="2825" max="2825" width="20.7109375" customWidth="1"/>
    <col min="2826" max="2826" width="16.85546875" customWidth="1"/>
    <col min="2827" max="2827" width="22.85546875" customWidth="1"/>
    <col min="2828" max="2828" width="22" customWidth="1"/>
    <col min="2829" max="2829" width="25.42578125" customWidth="1"/>
    <col min="3073" max="3073" width="3.7109375" customWidth="1"/>
    <col min="3074" max="3074" width="46.85546875" customWidth="1"/>
    <col min="3075" max="3075" width="24" customWidth="1"/>
    <col min="3076" max="3076" width="16.42578125" customWidth="1"/>
    <col min="3077" max="3077" width="17.42578125" customWidth="1"/>
    <col min="3078" max="3078" width="16.5703125" customWidth="1"/>
    <col min="3079" max="3079" width="22.7109375" customWidth="1"/>
    <col min="3080" max="3080" width="18.85546875" customWidth="1"/>
    <col min="3081" max="3081" width="20.7109375" customWidth="1"/>
    <col min="3082" max="3082" width="16.85546875" customWidth="1"/>
    <col min="3083" max="3083" width="22.85546875" customWidth="1"/>
    <col min="3084" max="3084" width="22" customWidth="1"/>
    <col min="3085" max="3085" width="25.42578125" customWidth="1"/>
    <col min="3329" max="3329" width="3.7109375" customWidth="1"/>
    <col min="3330" max="3330" width="46.85546875" customWidth="1"/>
    <col min="3331" max="3331" width="24" customWidth="1"/>
    <col min="3332" max="3332" width="16.42578125" customWidth="1"/>
    <col min="3333" max="3333" width="17.42578125" customWidth="1"/>
    <col min="3334" max="3334" width="16.5703125" customWidth="1"/>
    <col min="3335" max="3335" width="22.7109375" customWidth="1"/>
    <col min="3336" max="3336" width="18.85546875" customWidth="1"/>
    <col min="3337" max="3337" width="20.7109375" customWidth="1"/>
    <col min="3338" max="3338" width="16.85546875" customWidth="1"/>
    <col min="3339" max="3339" width="22.85546875" customWidth="1"/>
    <col min="3340" max="3340" width="22" customWidth="1"/>
    <col min="3341" max="3341" width="25.42578125" customWidth="1"/>
    <col min="3585" max="3585" width="3.7109375" customWidth="1"/>
    <col min="3586" max="3586" width="46.85546875" customWidth="1"/>
    <col min="3587" max="3587" width="24" customWidth="1"/>
    <col min="3588" max="3588" width="16.42578125" customWidth="1"/>
    <col min="3589" max="3589" width="17.42578125" customWidth="1"/>
    <col min="3590" max="3590" width="16.5703125" customWidth="1"/>
    <col min="3591" max="3591" width="22.7109375" customWidth="1"/>
    <col min="3592" max="3592" width="18.85546875" customWidth="1"/>
    <col min="3593" max="3593" width="20.7109375" customWidth="1"/>
    <col min="3594" max="3594" width="16.85546875" customWidth="1"/>
    <col min="3595" max="3595" width="22.85546875" customWidth="1"/>
    <col min="3596" max="3596" width="22" customWidth="1"/>
    <col min="3597" max="3597" width="25.42578125" customWidth="1"/>
    <col min="3841" max="3841" width="3.7109375" customWidth="1"/>
    <col min="3842" max="3842" width="46.85546875" customWidth="1"/>
    <col min="3843" max="3843" width="24" customWidth="1"/>
    <col min="3844" max="3844" width="16.42578125" customWidth="1"/>
    <col min="3845" max="3845" width="17.42578125" customWidth="1"/>
    <col min="3846" max="3846" width="16.5703125" customWidth="1"/>
    <col min="3847" max="3847" width="22.7109375" customWidth="1"/>
    <col min="3848" max="3848" width="18.85546875" customWidth="1"/>
    <col min="3849" max="3849" width="20.7109375" customWidth="1"/>
    <col min="3850" max="3850" width="16.85546875" customWidth="1"/>
    <col min="3851" max="3851" width="22.85546875" customWidth="1"/>
    <col min="3852" max="3852" width="22" customWidth="1"/>
    <col min="3853" max="3853" width="25.42578125" customWidth="1"/>
    <col min="4097" max="4097" width="3.7109375" customWidth="1"/>
    <col min="4098" max="4098" width="46.85546875" customWidth="1"/>
    <col min="4099" max="4099" width="24" customWidth="1"/>
    <col min="4100" max="4100" width="16.42578125" customWidth="1"/>
    <col min="4101" max="4101" width="17.42578125" customWidth="1"/>
    <col min="4102" max="4102" width="16.5703125" customWidth="1"/>
    <col min="4103" max="4103" width="22.7109375" customWidth="1"/>
    <col min="4104" max="4104" width="18.85546875" customWidth="1"/>
    <col min="4105" max="4105" width="20.7109375" customWidth="1"/>
    <col min="4106" max="4106" width="16.85546875" customWidth="1"/>
    <col min="4107" max="4107" width="22.85546875" customWidth="1"/>
    <col min="4108" max="4108" width="22" customWidth="1"/>
    <col min="4109" max="4109" width="25.42578125" customWidth="1"/>
    <col min="4353" max="4353" width="3.7109375" customWidth="1"/>
    <col min="4354" max="4354" width="46.85546875" customWidth="1"/>
    <col min="4355" max="4355" width="24" customWidth="1"/>
    <col min="4356" max="4356" width="16.42578125" customWidth="1"/>
    <col min="4357" max="4357" width="17.42578125" customWidth="1"/>
    <col min="4358" max="4358" width="16.5703125" customWidth="1"/>
    <col min="4359" max="4359" width="22.7109375" customWidth="1"/>
    <col min="4360" max="4360" width="18.85546875" customWidth="1"/>
    <col min="4361" max="4361" width="20.7109375" customWidth="1"/>
    <col min="4362" max="4362" width="16.85546875" customWidth="1"/>
    <col min="4363" max="4363" width="22.85546875" customWidth="1"/>
    <col min="4364" max="4364" width="22" customWidth="1"/>
    <col min="4365" max="4365" width="25.42578125" customWidth="1"/>
    <col min="4609" max="4609" width="3.7109375" customWidth="1"/>
    <col min="4610" max="4610" width="46.85546875" customWidth="1"/>
    <col min="4611" max="4611" width="24" customWidth="1"/>
    <col min="4612" max="4612" width="16.42578125" customWidth="1"/>
    <col min="4613" max="4613" width="17.42578125" customWidth="1"/>
    <col min="4614" max="4614" width="16.5703125" customWidth="1"/>
    <col min="4615" max="4615" width="22.7109375" customWidth="1"/>
    <col min="4616" max="4616" width="18.85546875" customWidth="1"/>
    <col min="4617" max="4617" width="20.7109375" customWidth="1"/>
    <col min="4618" max="4618" width="16.85546875" customWidth="1"/>
    <col min="4619" max="4619" width="22.85546875" customWidth="1"/>
    <col min="4620" max="4620" width="22" customWidth="1"/>
    <col min="4621" max="4621" width="25.42578125" customWidth="1"/>
    <col min="4865" max="4865" width="3.7109375" customWidth="1"/>
    <col min="4866" max="4866" width="46.85546875" customWidth="1"/>
    <col min="4867" max="4867" width="24" customWidth="1"/>
    <col min="4868" max="4868" width="16.42578125" customWidth="1"/>
    <col min="4869" max="4869" width="17.42578125" customWidth="1"/>
    <col min="4870" max="4870" width="16.5703125" customWidth="1"/>
    <col min="4871" max="4871" width="22.7109375" customWidth="1"/>
    <col min="4872" max="4872" width="18.85546875" customWidth="1"/>
    <col min="4873" max="4873" width="20.7109375" customWidth="1"/>
    <col min="4874" max="4874" width="16.85546875" customWidth="1"/>
    <col min="4875" max="4875" width="22.85546875" customWidth="1"/>
    <col min="4876" max="4876" width="22" customWidth="1"/>
    <col min="4877" max="4877" width="25.42578125" customWidth="1"/>
    <col min="5121" max="5121" width="3.7109375" customWidth="1"/>
    <col min="5122" max="5122" width="46.85546875" customWidth="1"/>
    <col min="5123" max="5123" width="24" customWidth="1"/>
    <col min="5124" max="5124" width="16.42578125" customWidth="1"/>
    <col min="5125" max="5125" width="17.42578125" customWidth="1"/>
    <col min="5126" max="5126" width="16.5703125" customWidth="1"/>
    <col min="5127" max="5127" width="22.7109375" customWidth="1"/>
    <col min="5128" max="5128" width="18.85546875" customWidth="1"/>
    <col min="5129" max="5129" width="20.7109375" customWidth="1"/>
    <col min="5130" max="5130" width="16.85546875" customWidth="1"/>
    <col min="5131" max="5131" width="22.85546875" customWidth="1"/>
    <col min="5132" max="5132" width="22" customWidth="1"/>
    <col min="5133" max="5133" width="25.42578125" customWidth="1"/>
    <col min="5377" max="5377" width="3.7109375" customWidth="1"/>
    <col min="5378" max="5378" width="46.85546875" customWidth="1"/>
    <col min="5379" max="5379" width="24" customWidth="1"/>
    <col min="5380" max="5380" width="16.42578125" customWidth="1"/>
    <col min="5381" max="5381" width="17.42578125" customWidth="1"/>
    <col min="5382" max="5382" width="16.5703125" customWidth="1"/>
    <col min="5383" max="5383" width="22.7109375" customWidth="1"/>
    <col min="5384" max="5384" width="18.85546875" customWidth="1"/>
    <col min="5385" max="5385" width="20.7109375" customWidth="1"/>
    <col min="5386" max="5386" width="16.85546875" customWidth="1"/>
    <col min="5387" max="5387" width="22.85546875" customWidth="1"/>
    <col min="5388" max="5388" width="22" customWidth="1"/>
    <col min="5389" max="5389" width="25.42578125" customWidth="1"/>
    <col min="5633" max="5633" width="3.7109375" customWidth="1"/>
    <col min="5634" max="5634" width="46.85546875" customWidth="1"/>
    <col min="5635" max="5635" width="24" customWidth="1"/>
    <col min="5636" max="5636" width="16.42578125" customWidth="1"/>
    <col min="5637" max="5637" width="17.42578125" customWidth="1"/>
    <col min="5638" max="5638" width="16.5703125" customWidth="1"/>
    <col min="5639" max="5639" width="22.7109375" customWidth="1"/>
    <col min="5640" max="5640" width="18.85546875" customWidth="1"/>
    <col min="5641" max="5641" width="20.7109375" customWidth="1"/>
    <col min="5642" max="5642" width="16.85546875" customWidth="1"/>
    <col min="5643" max="5643" width="22.85546875" customWidth="1"/>
    <col min="5644" max="5644" width="22" customWidth="1"/>
    <col min="5645" max="5645" width="25.42578125" customWidth="1"/>
    <col min="5889" max="5889" width="3.7109375" customWidth="1"/>
    <col min="5890" max="5890" width="46.85546875" customWidth="1"/>
    <col min="5891" max="5891" width="24" customWidth="1"/>
    <col min="5892" max="5892" width="16.42578125" customWidth="1"/>
    <col min="5893" max="5893" width="17.42578125" customWidth="1"/>
    <col min="5894" max="5894" width="16.5703125" customWidth="1"/>
    <col min="5895" max="5895" width="22.7109375" customWidth="1"/>
    <col min="5896" max="5896" width="18.85546875" customWidth="1"/>
    <col min="5897" max="5897" width="20.7109375" customWidth="1"/>
    <col min="5898" max="5898" width="16.85546875" customWidth="1"/>
    <col min="5899" max="5899" width="22.85546875" customWidth="1"/>
    <col min="5900" max="5900" width="22" customWidth="1"/>
    <col min="5901" max="5901" width="25.42578125" customWidth="1"/>
    <col min="6145" max="6145" width="3.7109375" customWidth="1"/>
    <col min="6146" max="6146" width="46.85546875" customWidth="1"/>
    <col min="6147" max="6147" width="24" customWidth="1"/>
    <col min="6148" max="6148" width="16.42578125" customWidth="1"/>
    <col min="6149" max="6149" width="17.42578125" customWidth="1"/>
    <col min="6150" max="6150" width="16.5703125" customWidth="1"/>
    <col min="6151" max="6151" width="22.7109375" customWidth="1"/>
    <col min="6152" max="6152" width="18.85546875" customWidth="1"/>
    <col min="6153" max="6153" width="20.7109375" customWidth="1"/>
    <col min="6154" max="6154" width="16.85546875" customWidth="1"/>
    <col min="6155" max="6155" width="22.85546875" customWidth="1"/>
    <col min="6156" max="6156" width="22" customWidth="1"/>
    <col min="6157" max="6157" width="25.42578125" customWidth="1"/>
    <col min="6401" max="6401" width="3.7109375" customWidth="1"/>
    <col min="6402" max="6402" width="46.85546875" customWidth="1"/>
    <col min="6403" max="6403" width="24" customWidth="1"/>
    <col min="6404" max="6404" width="16.42578125" customWidth="1"/>
    <col min="6405" max="6405" width="17.42578125" customWidth="1"/>
    <col min="6406" max="6406" width="16.5703125" customWidth="1"/>
    <col min="6407" max="6407" width="22.7109375" customWidth="1"/>
    <col min="6408" max="6408" width="18.85546875" customWidth="1"/>
    <col min="6409" max="6409" width="20.7109375" customWidth="1"/>
    <col min="6410" max="6410" width="16.85546875" customWidth="1"/>
    <col min="6411" max="6411" width="22.85546875" customWidth="1"/>
    <col min="6412" max="6412" width="22" customWidth="1"/>
    <col min="6413" max="6413" width="25.42578125" customWidth="1"/>
    <col min="6657" max="6657" width="3.7109375" customWidth="1"/>
    <col min="6658" max="6658" width="46.85546875" customWidth="1"/>
    <col min="6659" max="6659" width="24" customWidth="1"/>
    <col min="6660" max="6660" width="16.42578125" customWidth="1"/>
    <col min="6661" max="6661" width="17.42578125" customWidth="1"/>
    <col min="6662" max="6662" width="16.5703125" customWidth="1"/>
    <col min="6663" max="6663" width="22.7109375" customWidth="1"/>
    <col min="6664" max="6664" width="18.85546875" customWidth="1"/>
    <col min="6665" max="6665" width="20.7109375" customWidth="1"/>
    <col min="6666" max="6666" width="16.85546875" customWidth="1"/>
    <col min="6667" max="6667" width="22.85546875" customWidth="1"/>
    <col min="6668" max="6668" width="22" customWidth="1"/>
    <col min="6669" max="6669" width="25.42578125" customWidth="1"/>
    <col min="6913" max="6913" width="3.7109375" customWidth="1"/>
    <col min="6914" max="6914" width="46.85546875" customWidth="1"/>
    <col min="6915" max="6915" width="24" customWidth="1"/>
    <col min="6916" max="6916" width="16.42578125" customWidth="1"/>
    <col min="6917" max="6917" width="17.42578125" customWidth="1"/>
    <col min="6918" max="6918" width="16.5703125" customWidth="1"/>
    <col min="6919" max="6919" width="22.7109375" customWidth="1"/>
    <col min="6920" max="6920" width="18.85546875" customWidth="1"/>
    <col min="6921" max="6921" width="20.7109375" customWidth="1"/>
    <col min="6922" max="6922" width="16.85546875" customWidth="1"/>
    <col min="6923" max="6923" width="22.85546875" customWidth="1"/>
    <col min="6924" max="6924" width="22" customWidth="1"/>
    <col min="6925" max="6925" width="25.42578125" customWidth="1"/>
    <col min="7169" max="7169" width="3.7109375" customWidth="1"/>
    <col min="7170" max="7170" width="46.85546875" customWidth="1"/>
    <col min="7171" max="7171" width="24" customWidth="1"/>
    <col min="7172" max="7172" width="16.42578125" customWidth="1"/>
    <col min="7173" max="7173" width="17.42578125" customWidth="1"/>
    <col min="7174" max="7174" width="16.5703125" customWidth="1"/>
    <col min="7175" max="7175" width="22.7109375" customWidth="1"/>
    <col min="7176" max="7176" width="18.85546875" customWidth="1"/>
    <col min="7177" max="7177" width="20.7109375" customWidth="1"/>
    <col min="7178" max="7178" width="16.85546875" customWidth="1"/>
    <col min="7179" max="7179" width="22.85546875" customWidth="1"/>
    <col min="7180" max="7180" width="22" customWidth="1"/>
    <col min="7181" max="7181" width="25.42578125" customWidth="1"/>
    <col min="7425" max="7425" width="3.7109375" customWidth="1"/>
    <col min="7426" max="7426" width="46.85546875" customWidth="1"/>
    <col min="7427" max="7427" width="24" customWidth="1"/>
    <col min="7428" max="7428" width="16.42578125" customWidth="1"/>
    <col min="7429" max="7429" width="17.42578125" customWidth="1"/>
    <col min="7430" max="7430" width="16.5703125" customWidth="1"/>
    <col min="7431" max="7431" width="22.7109375" customWidth="1"/>
    <col min="7432" max="7432" width="18.85546875" customWidth="1"/>
    <col min="7433" max="7433" width="20.7109375" customWidth="1"/>
    <col min="7434" max="7434" width="16.85546875" customWidth="1"/>
    <col min="7435" max="7435" width="22.85546875" customWidth="1"/>
    <col min="7436" max="7436" width="22" customWidth="1"/>
    <col min="7437" max="7437" width="25.42578125" customWidth="1"/>
    <col min="7681" max="7681" width="3.7109375" customWidth="1"/>
    <col min="7682" max="7682" width="46.85546875" customWidth="1"/>
    <col min="7683" max="7683" width="24" customWidth="1"/>
    <col min="7684" max="7684" width="16.42578125" customWidth="1"/>
    <col min="7685" max="7685" width="17.42578125" customWidth="1"/>
    <col min="7686" max="7686" width="16.5703125" customWidth="1"/>
    <col min="7687" max="7687" width="22.7109375" customWidth="1"/>
    <col min="7688" max="7688" width="18.85546875" customWidth="1"/>
    <col min="7689" max="7689" width="20.7109375" customWidth="1"/>
    <col min="7690" max="7690" width="16.85546875" customWidth="1"/>
    <col min="7691" max="7691" width="22.85546875" customWidth="1"/>
    <col min="7692" max="7692" width="22" customWidth="1"/>
    <col min="7693" max="7693" width="25.42578125" customWidth="1"/>
    <col min="7937" max="7937" width="3.7109375" customWidth="1"/>
    <col min="7938" max="7938" width="46.85546875" customWidth="1"/>
    <col min="7939" max="7939" width="24" customWidth="1"/>
    <col min="7940" max="7940" width="16.42578125" customWidth="1"/>
    <col min="7941" max="7941" width="17.42578125" customWidth="1"/>
    <col min="7942" max="7942" width="16.5703125" customWidth="1"/>
    <col min="7943" max="7943" width="22.7109375" customWidth="1"/>
    <col min="7944" max="7944" width="18.85546875" customWidth="1"/>
    <col min="7945" max="7945" width="20.7109375" customWidth="1"/>
    <col min="7946" max="7946" width="16.85546875" customWidth="1"/>
    <col min="7947" max="7947" width="22.85546875" customWidth="1"/>
    <col min="7948" max="7948" width="22" customWidth="1"/>
    <col min="7949" max="7949" width="25.42578125" customWidth="1"/>
    <col min="8193" max="8193" width="3.7109375" customWidth="1"/>
    <col min="8194" max="8194" width="46.85546875" customWidth="1"/>
    <col min="8195" max="8195" width="24" customWidth="1"/>
    <col min="8196" max="8196" width="16.42578125" customWidth="1"/>
    <col min="8197" max="8197" width="17.42578125" customWidth="1"/>
    <col min="8198" max="8198" width="16.5703125" customWidth="1"/>
    <col min="8199" max="8199" width="22.7109375" customWidth="1"/>
    <col min="8200" max="8200" width="18.85546875" customWidth="1"/>
    <col min="8201" max="8201" width="20.7109375" customWidth="1"/>
    <col min="8202" max="8202" width="16.85546875" customWidth="1"/>
    <col min="8203" max="8203" width="22.85546875" customWidth="1"/>
    <col min="8204" max="8204" width="22" customWidth="1"/>
    <col min="8205" max="8205" width="25.42578125" customWidth="1"/>
    <col min="8449" max="8449" width="3.7109375" customWidth="1"/>
    <col min="8450" max="8450" width="46.85546875" customWidth="1"/>
    <col min="8451" max="8451" width="24" customWidth="1"/>
    <col min="8452" max="8452" width="16.42578125" customWidth="1"/>
    <col min="8453" max="8453" width="17.42578125" customWidth="1"/>
    <col min="8454" max="8454" width="16.5703125" customWidth="1"/>
    <col min="8455" max="8455" width="22.7109375" customWidth="1"/>
    <col min="8456" max="8456" width="18.85546875" customWidth="1"/>
    <col min="8457" max="8457" width="20.7109375" customWidth="1"/>
    <col min="8458" max="8458" width="16.85546875" customWidth="1"/>
    <col min="8459" max="8459" width="22.85546875" customWidth="1"/>
    <col min="8460" max="8460" width="22" customWidth="1"/>
    <col min="8461" max="8461" width="25.42578125" customWidth="1"/>
    <col min="8705" max="8705" width="3.7109375" customWidth="1"/>
    <col min="8706" max="8706" width="46.85546875" customWidth="1"/>
    <col min="8707" max="8707" width="24" customWidth="1"/>
    <col min="8708" max="8708" width="16.42578125" customWidth="1"/>
    <col min="8709" max="8709" width="17.42578125" customWidth="1"/>
    <col min="8710" max="8710" width="16.5703125" customWidth="1"/>
    <col min="8711" max="8711" width="22.7109375" customWidth="1"/>
    <col min="8712" max="8712" width="18.85546875" customWidth="1"/>
    <col min="8713" max="8713" width="20.7109375" customWidth="1"/>
    <col min="8714" max="8714" width="16.85546875" customWidth="1"/>
    <col min="8715" max="8715" width="22.85546875" customWidth="1"/>
    <col min="8716" max="8716" width="22" customWidth="1"/>
    <col min="8717" max="8717" width="25.42578125" customWidth="1"/>
    <col min="8961" max="8961" width="3.7109375" customWidth="1"/>
    <col min="8962" max="8962" width="46.85546875" customWidth="1"/>
    <col min="8963" max="8963" width="24" customWidth="1"/>
    <col min="8964" max="8964" width="16.42578125" customWidth="1"/>
    <col min="8965" max="8965" width="17.42578125" customWidth="1"/>
    <col min="8966" max="8966" width="16.5703125" customWidth="1"/>
    <col min="8967" max="8967" width="22.7109375" customWidth="1"/>
    <col min="8968" max="8968" width="18.85546875" customWidth="1"/>
    <col min="8969" max="8969" width="20.7109375" customWidth="1"/>
    <col min="8970" max="8970" width="16.85546875" customWidth="1"/>
    <col min="8971" max="8971" width="22.85546875" customWidth="1"/>
    <col min="8972" max="8972" width="22" customWidth="1"/>
    <col min="8973" max="8973" width="25.42578125" customWidth="1"/>
    <col min="9217" max="9217" width="3.7109375" customWidth="1"/>
    <col min="9218" max="9218" width="46.85546875" customWidth="1"/>
    <col min="9219" max="9219" width="24" customWidth="1"/>
    <col min="9220" max="9220" width="16.42578125" customWidth="1"/>
    <col min="9221" max="9221" width="17.42578125" customWidth="1"/>
    <col min="9222" max="9222" width="16.5703125" customWidth="1"/>
    <col min="9223" max="9223" width="22.7109375" customWidth="1"/>
    <col min="9224" max="9224" width="18.85546875" customWidth="1"/>
    <col min="9225" max="9225" width="20.7109375" customWidth="1"/>
    <col min="9226" max="9226" width="16.85546875" customWidth="1"/>
    <col min="9227" max="9227" width="22.85546875" customWidth="1"/>
    <col min="9228" max="9228" width="22" customWidth="1"/>
    <col min="9229" max="9229" width="25.42578125" customWidth="1"/>
    <col min="9473" max="9473" width="3.7109375" customWidth="1"/>
    <col min="9474" max="9474" width="46.85546875" customWidth="1"/>
    <col min="9475" max="9475" width="24" customWidth="1"/>
    <col min="9476" max="9476" width="16.42578125" customWidth="1"/>
    <col min="9477" max="9477" width="17.42578125" customWidth="1"/>
    <col min="9478" max="9478" width="16.5703125" customWidth="1"/>
    <col min="9479" max="9479" width="22.7109375" customWidth="1"/>
    <col min="9480" max="9480" width="18.85546875" customWidth="1"/>
    <col min="9481" max="9481" width="20.7109375" customWidth="1"/>
    <col min="9482" max="9482" width="16.85546875" customWidth="1"/>
    <col min="9483" max="9483" width="22.85546875" customWidth="1"/>
    <col min="9484" max="9484" width="22" customWidth="1"/>
    <col min="9485" max="9485" width="25.42578125" customWidth="1"/>
    <col min="9729" max="9729" width="3.7109375" customWidth="1"/>
    <col min="9730" max="9730" width="46.85546875" customWidth="1"/>
    <col min="9731" max="9731" width="24" customWidth="1"/>
    <col min="9732" max="9732" width="16.42578125" customWidth="1"/>
    <col min="9733" max="9733" width="17.42578125" customWidth="1"/>
    <col min="9734" max="9734" width="16.5703125" customWidth="1"/>
    <col min="9735" max="9735" width="22.7109375" customWidth="1"/>
    <col min="9736" max="9736" width="18.85546875" customWidth="1"/>
    <col min="9737" max="9737" width="20.7109375" customWidth="1"/>
    <col min="9738" max="9738" width="16.85546875" customWidth="1"/>
    <col min="9739" max="9739" width="22.85546875" customWidth="1"/>
    <col min="9740" max="9740" width="22" customWidth="1"/>
    <col min="9741" max="9741" width="25.42578125" customWidth="1"/>
    <col min="9985" max="9985" width="3.7109375" customWidth="1"/>
    <col min="9986" max="9986" width="46.85546875" customWidth="1"/>
    <col min="9987" max="9987" width="24" customWidth="1"/>
    <col min="9988" max="9988" width="16.42578125" customWidth="1"/>
    <col min="9989" max="9989" width="17.42578125" customWidth="1"/>
    <col min="9990" max="9990" width="16.5703125" customWidth="1"/>
    <col min="9991" max="9991" width="22.7109375" customWidth="1"/>
    <col min="9992" max="9992" width="18.85546875" customWidth="1"/>
    <col min="9993" max="9993" width="20.7109375" customWidth="1"/>
    <col min="9994" max="9994" width="16.85546875" customWidth="1"/>
    <col min="9995" max="9995" width="22.85546875" customWidth="1"/>
    <col min="9996" max="9996" width="22" customWidth="1"/>
    <col min="9997" max="9997" width="25.42578125" customWidth="1"/>
    <col min="10241" max="10241" width="3.7109375" customWidth="1"/>
    <col min="10242" max="10242" width="46.85546875" customWidth="1"/>
    <col min="10243" max="10243" width="24" customWidth="1"/>
    <col min="10244" max="10244" width="16.42578125" customWidth="1"/>
    <col min="10245" max="10245" width="17.42578125" customWidth="1"/>
    <col min="10246" max="10246" width="16.5703125" customWidth="1"/>
    <col min="10247" max="10247" width="22.7109375" customWidth="1"/>
    <col min="10248" max="10248" width="18.85546875" customWidth="1"/>
    <col min="10249" max="10249" width="20.7109375" customWidth="1"/>
    <col min="10250" max="10250" width="16.85546875" customWidth="1"/>
    <col min="10251" max="10251" width="22.85546875" customWidth="1"/>
    <col min="10252" max="10252" width="22" customWidth="1"/>
    <col min="10253" max="10253" width="25.42578125" customWidth="1"/>
    <col min="10497" max="10497" width="3.7109375" customWidth="1"/>
    <col min="10498" max="10498" width="46.85546875" customWidth="1"/>
    <col min="10499" max="10499" width="24" customWidth="1"/>
    <col min="10500" max="10500" width="16.42578125" customWidth="1"/>
    <col min="10501" max="10501" width="17.42578125" customWidth="1"/>
    <col min="10502" max="10502" width="16.5703125" customWidth="1"/>
    <col min="10503" max="10503" width="22.7109375" customWidth="1"/>
    <col min="10504" max="10504" width="18.85546875" customWidth="1"/>
    <col min="10505" max="10505" width="20.7109375" customWidth="1"/>
    <col min="10506" max="10506" width="16.85546875" customWidth="1"/>
    <col min="10507" max="10507" width="22.85546875" customWidth="1"/>
    <col min="10508" max="10508" width="22" customWidth="1"/>
    <col min="10509" max="10509" width="25.42578125" customWidth="1"/>
    <col min="10753" max="10753" width="3.7109375" customWidth="1"/>
    <col min="10754" max="10754" width="46.85546875" customWidth="1"/>
    <col min="10755" max="10755" width="24" customWidth="1"/>
    <col min="10756" max="10756" width="16.42578125" customWidth="1"/>
    <col min="10757" max="10757" width="17.42578125" customWidth="1"/>
    <col min="10758" max="10758" width="16.5703125" customWidth="1"/>
    <col min="10759" max="10759" width="22.7109375" customWidth="1"/>
    <col min="10760" max="10760" width="18.85546875" customWidth="1"/>
    <col min="10761" max="10761" width="20.7109375" customWidth="1"/>
    <col min="10762" max="10762" width="16.85546875" customWidth="1"/>
    <col min="10763" max="10763" width="22.85546875" customWidth="1"/>
    <col min="10764" max="10764" width="22" customWidth="1"/>
    <col min="10765" max="10765" width="25.42578125" customWidth="1"/>
    <col min="11009" max="11009" width="3.7109375" customWidth="1"/>
    <col min="11010" max="11010" width="46.85546875" customWidth="1"/>
    <col min="11011" max="11011" width="24" customWidth="1"/>
    <col min="11012" max="11012" width="16.42578125" customWidth="1"/>
    <col min="11013" max="11013" width="17.42578125" customWidth="1"/>
    <col min="11014" max="11014" width="16.5703125" customWidth="1"/>
    <col min="11015" max="11015" width="22.7109375" customWidth="1"/>
    <col min="11016" max="11016" width="18.85546875" customWidth="1"/>
    <col min="11017" max="11017" width="20.7109375" customWidth="1"/>
    <col min="11018" max="11018" width="16.85546875" customWidth="1"/>
    <col min="11019" max="11019" width="22.85546875" customWidth="1"/>
    <col min="11020" max="11020" width="22" customWidth="1"/>
    <col min="11021" max="11021" width="25.42578125" customWidth="1"/>
    <col min="11265" max="11265" width="3.7109375" customWidth="1"/>
    <col min="11266" max="11266" width="46.85546875" customWidth="1"/>
    <col min="11267" max="11267" width="24" customWidth="1"/>
    <col min="11268" max="11268" width="16.42578125" customWidth="1"/>
    <col min="11269" max="11269" width="17.42578125" customWidth="1"/>
    <col min="11270" max="11270" width="16.5703125" customWidth="1"/>
    <col min="11271" max="11271" width="22.7109375" customWidth="1"/>
    <col min="11272" max="11272" width="18.85546875" customWidth="1"/>
    <col min="11273" max="11273" width="20.7109375" customWidth="1"/>
    <col min="11274" max="11274" width="16.85546875" customWidth="1"/>
    <col min="11275" max="11275" width="22.85546875" customWidth="1"/>
    <col min="11276" max="11276" width="22" customWidth="1"/>
    <col min="11277" max="11277" width="25.42578125" customWidth="1"/>
    <col min="11521" max="11521" width="3.7109375" customWidth="1"/>
    <col min="11522" max="11522" width="46.85546875" customWidth="1"/>
    <col min="11523" max="11523" width="24" customWidth="1"/>
    <col min="11524" max="11524" width="16.42578125" customWidth="1"/>
    <col min="11525" max="11525" width="17.42578125" customWidth="1"/>
    <col min="11526" max="11526" width="16.5703125" customWidth="1"/>
    <col min="11527" max="11527" width="22.7109375" customWidth="1"/>
    <col min="11528" max="11528" width="18.85546875" customWidth="1"/>
    <col min="11529" max="11529" width="20.7109375" customWidth="1"/>
    <col min="11530" max="11530" width="16.85546875" customWidth="1"/>
    <col min="11531" max="11531" width="22.85546875" customWidth="1"/>
    <col min="11532" max="11532" width="22" customWidth="1"/>
    <col min="11533" max="11533" width="25.42578125" customWidth="1"/>
    <col min="11777" max="11777" width="3.7109375" customWidth="1"/>
    <col min="11778" max="11778" width="46.85546875" customWidth="1"/>
    <col min="11779" max="11779" width="24" customWidth="1"/>
    <col min="11780" max="11780" width="16.42578125" customWidth="1"/>
    <col min="11781" max="11781" width="17.42578125" customWidth="1"/>
    <col min="11782" max="11782" width="16.5703125" customWidth="1"/>
    <col min="11783" max="11783" width="22.7109375" customWidth="1"/>
    <col min="11784" max="11784" width="18.85546875" customWidth="1"/>
    <col min="11785" max="11785" width="20.7109375" customWidth="1"/>
    <col min="11786" max="11786" width="16.85546875" customWidth="1"/>
    <col min="11787" max="11787" width="22.85546875" customWidth="1"/>
    <col min="11788" max="11788" width="22" customWidth="1"/>
    <col min="11789" max="11789" width="25.42578125" customWidth="1"/>
    <col min="12033" max="12033" width="3.7109375" customWidth="1"/>
    <col min="12034" max="12034" width="46.85546875" customWidth="1"/>
    <col min="12035" max="12035" width="24" customWidth="1"/>
    <col min="12036" max="12036" width="16.42578125" customWidth="1"/>
    <col min="12037" max="12037" width="17.42578125" customWidth="1"/>
    <col min="12038" max="12038" width="16.5703125" customWidth="1"/>
    <col min="12039" max="12039" width="22.7109375" customWidth="1"/>
    <col min="12040" max="12040" width="18.85546875" customWidth="1"/>
    <col min="12041" max="12041" width="20.7109375" customWidth="1"/>
    <col min="12042" max="12042" width="16.85546875" customWidth="1"/>
    <col min="12043" max="12043" width="22.85546875" customWidth="1"/>
    <col min="12044" max="12044" width="22" customWidth="1"/>
    <col min="12045" max="12045" width="25.42578125" customWidth="1"/>
    <col min="12289" max="12289" width="3.7109375" customWidth="1"/>
    <col min="12290" max="12290" width="46.85546875" customWidth="1"/>
    <col min="12291" max="12291" width="24" customWidth="1"/>
    <col min="12292" max="12292" width="16.42578125" customWidth="1"/>
    <col min="12293" max="12293" width="17.42578125" customWidth="1"/>
    <col min="12294" max="12294" width="16.5703125" customWidth="1"/>
    <col min="12295" max="12295" width="22.7109375" customWidth="1"/>
    <col min="12296" max="12296" width="18.85546875" customWidth="1"/>
    <col min="12297" max="12297" width="20.7109375" customWidth="1"/>
    <col min="12298" max="12298" width="16.85546875" customWidth="1"/>
    <col min="12299" max="12299" width="22.85546875" customWidth="1"/>
    <col min="12300" max="12300" width="22" customWidth="1"/>
    <col min="12301" max="12301" width="25.42578125" customWidth="1"/>
    <col min="12545" max="12545" width="3.7109375" customWidth="1"/>
    <col min="12546" max="12546" width="46.85546875" customWidth="1"/>
    <col min="12547" max="12547" width="24" customWidth="1"/>
    <col min="12548" max="12548" width="16.42578125" customWidth="1"/>
    <col min="12549" max="12549" width="17.42578125" customWidth="1"/>
    <col min="12550" max="12550" width="16.5703125" customWidth="1"/>
    <col min="12551" max="12551" width="22.7109375" customWidth="1"/>
    <col min="12552" max="12552" width="18.85546875" customWidth="1"/>
    <col min="12553" max="12553" width="20.7109375" customWidth="1"/>
    <col min="12554" max="12554" width="16.85546875" customWidth="1"/>
    <col min="12555" max="12555" width="22.85546875" customWidth="1"/>
    <col min="12556" max="12556" width="22" customWidth="1"/>
    <col min="12557" max="12557" width="25.42578125" customWidth="1"/>
    <col min="12801" max="12801" width="3.7109375" customWidth="1"/>
    <col min="12802" max="12802" width="46.85546875" customWidth="1"/>
    <col min="12803" max="12803" width="24" customWidth="1"/>
    <col min="12804" max="12804" width="16.42578125" customWidth="1"/>
    <col min="12805" max="12805" width="17.42578125" customWidth="1"/>
    <col min="12806" max="12806" width="16.5703125" customWidth="1"/>
    <col min="12807" max="12807" width="22.7109375" customWidth="1"/>
    <col min="12808" max="12808" width="18.85546875" customWidth="1"/>
    <col min="12809" max="12809" width="20.7109375" customWidth="1"/>
    <col min="12810" max="12810" width="16.85546875" customWidth="1"/>
    <col min="12811" max="12811" width="22.85546875" customWidth="1"/>
    <col min="12812" max="12812" width="22" customWidth="1"/>
    <col min="12813" max="12813" width="25.42578125" customWidth="1"/>
    <col min="13057" max="13057" width="3.7109375" customWidth="1"/>
    <col min="13058" max="13058" width="46.85546875" customWidth="1"/>
    <col min="13059" max="13059" width="24" customWidth="1"/>
    <col min="13060" max="13060" width="16.42578125" customWidth="1"/>
    <col min="13061" max="13061" width="17.42578125" customWidth="1"/>
    <col min="13062" max="13062" width="16.5703125" customWidth="1"/>
    <col min="13063" max="13063" width="22.7109375" customWidth="1"/>
    <col min="13064" max="13064" width="18.85546875" customWidth="1"/>
    <col min="13065" max="13065" width="20.7109375" customWidth="1"/>
    <col min="13066" max="13066" width="16.85546875" customWidth="1"/>
    <col min="13067" max="13067" width="22.85546875" customWidth="1"/>
    <col min="13068" max="13068" width="22" customWidth="1"/>
    <col min="13069" max="13069" width="25.42578125" customWidth="1"/>
    <col min="13313" max="13313" width="3.7109375" customWidth="1"/>
    <col min="13314" max="13314" width="46.85546875" customWidth="1"/>
    <col min="13315" max="13315" width="24" customWidth="1"/>
    <col min="13316" max="13316" width="16.42578125" customWidth="1"/>
    <col min="13317" max="13317" width="17.42578125" customWidth="1"/>
    <col min="13318" max="13318" width="16.5703125" customWidth="1"/>
    <col min="13319" max="13319" width="22.7109375" customWidth="1"/>
    <col min="13320" max="13320" width="18.85546875" customWidth="1"/>
    <col min="13321" max="13321" width="20.7109375" customWidth="1"/>
    <col min="13322" max="13322" width="16.85546875" customWidth="1"/>
    <col min="13323" max="13323" width="22.85546875" customWidth="1"/>
    <col min="13324" max="13324" width="22" customWidth="1"/>
    <col min="13325" max="13325" width="25.42578125" customWidth="1"/>
    <col min="13569" max="13569" width="3.7109375" customWidth="1"/>
    <col min="13570" max="13570" width="46.85546875" customWidth="1"/>
    <col min="13571" max="13571" width="24" customWidth="1"/>
    <col min="13572" max="13572" width="16.42578125" customWidth="1"/>
    <col min="13573" max="13573" width="17.42578125" customWidth="1"/>
    <col min="13574" max="13574" width="16.5703125" customWidth="1"/>
    <col min="13575" max="13575" width="22.7109375" customWidth="1"/>
    <col min="13576" max="13576" width="18.85546875" customWidth="1"/>
    <col min="13577" max="13577" width="20.7109375" customWidth="1"/>
    <col min="13578" max="13578" width="16.85546875" customWidth="1"/>
    <col min="13579" max="13579" width="22.85546875" customWidth="1"/>
    <col min="13580" max="13580" width="22" customWidth="1"/>
    <col min="13581" max="13581" width="25.42578125" customWidth="1"/>
    <col min="13825" max="13825" width="3.7109375" customWidth="1"/>
    <col min="13826" max="13826" width="46.85546875" customWidth="1"/>
    <col min="13827" max="13827" width="24" customWidth="1"/>
    <col min="13828" max="13828" width="16.42578125" customWidth="1"/>
    <col min="13829" max="13829" width="17.42578125" customWidth="1"/>
    <col min="13830" max="13830" width="16.5703125" customWidth="1"/>
    <col min="13831" max="13831" width="22.7109375" customWidth="1"/>
    <col min="13832" max="13832" width="18.85546875" customWidth="1"/>
    <col min="13833" max="13833" width="20.7109375" customWidth="1"/>
    <col min="13834" max="13834" width="16.85546875" customWidth="1"/>
    <col min="13835" max="13835" width="22.85546875" customWidth="1"/>
    <col min="13836" max="13836" width="22" customWidth="1"/>
    <col min="13837" max="13837" width="25.42578125" customWidth="1"/>
    <col min="14081" max="14081" width="3.7109375" customWidth="1"/>
    <col min="14082" max="14082" width="46.85546875" customWidth="1"/>
    <col min="14083" max="14083" width="24" customWidth="1"/>
    <col min="14084" max="14084" width="16.42578125" customWidth="1"/>
    <col min="14085" max="14085" width="17.42578125" customWidth="1"/>
    <col min="14086" max="14086" width="16.5703125" customWidth="1"/>
    <col min="14087" max="14087" width="22.7109375" customWidth="1"/>
    <col min="14088" max="14088" width="18.85546875" customWidth="1"/>
    <col min="14089" max="14089" width="20.7109375" customWidth="1"/>
    <col min="14090" max="14090" width="16.85546875" customWidth="1"/>
    <col min="14091" max="14091" width="22.85546875" customWidth="1"/>
    <col min="14092" max="14092" width="22" customWidth="1"/>
    <col min="14093" max="14093" width="25.42578125" customWidth="1"/>
    <col min="14337" max="14337" width="3.7109375" customWidth="1"/>
    <col min="14338" max="14338" width="46.85546875" customWidth="1"/>
    <col min="14339" max="14339" width="24" customWidth="1"/>
    <col min="14340" max="14340" width="16.42578125" customWidth="1"/>
    <col min="14341" max="14341" width="17.42578125" customWidth="1"/>
    <col min="14342" max="14342" width="16.5703125" customWidth="1"/>
    <col min="14343" max="14343" width="22.7109375" customWidth="1"/>
    <col min="14344" max="14344" width="18.85546875" customWidth="1"/>
    <col min="14345" max="14345" width="20.7109375" customWidth="1"/>
    <col min="14346" max="14346" width="16.85546875" customWidth="1"/>
    <col min="14347" max="14347" width="22.85546875" customWidth="1"/>
    <col min="14348" max="14348" width="22" customWidth="1"/>
    <col min="14349" max="14349" width="25.42578125" customWidth="1"/>
    <col min="14593" max="14593" width="3.7109375" customWidth="1"/>
    <col min="14594" max="14594" width="46.85546875" customWidth="1"/>
    <col min="14595" max="14595" width="24" customWidth="1"/>
    <col min="14596" max="14596" width="16.42578125" customWidth="1"/>
    <col min="14597" max="14597" width="17.42578125" customWidth="1"/>
    <col min="14598" max="14598" width="16.5703125" customWidth="1"/>
    <col min="14599" max="14599" width="22.7109375" customWidth="1"/>
    <col min="14600" max="14600" width="18.85546875" customWidth="1"/>
    <col min="14601" max="14601" width="20.7109375" customWidth="1"/>
    <col min="14602" max="14602" width="16.85546875" customWidth="1"/>
    <col min="14603" max="14603" width="22.85546875" customWidth="1"/>
    <col min="14604" max="14604" width="22" customWidth="1"/>
    <col min="14605" max="14605" width="25.42578125" customWidth="1"/>
    <col min="14849" max="14849" width="3.7109375" customWidth="1"/>
    <col min="14850" max="14850" width="46.85546875" customWidth="1"/>
    <col min="14851" max="14851" width="24" customWidth="1"/>
    <col min="14852" max="14852" width="16.42578125" customWidth="1"/>
    <col min="14853" max="14853" width="17.42578125" customWidth="1"/>
    <col min="14854" max="14854" width="16.5703125" customWidth="1"/>
    <col min="14855" max="14855" width="22.7109375" customWidth="1"/>
    <col min="14856" max="14856" width="18.85546875" customWidth="1"/>
    <col min="14857" max="14857" width="20.7109375" customWidth="1"/>
    <col min="14858" max="14858" width="16.85546875" customWidth="1"/>
    <col min="14859" max="14859" width="22.85546875" customWidth="1"/>
    <col min="14860" max="14860" width="22" customWidth="1"/>
    <col min="14861" max="14861" width="25.42578125" customWidth="1"/>
    <col min="15105" max="15105" width="3.7109375" customWidth="1"/>
    <col min="15106" max="15106" width="46.85546875" customWidth="1"/>
    <col min="15107" max="15107" width="24" customWidth="1"/>
    <col min="15108" max="15108" width="16.42578125" customWidth="1"/>
    <col min="15109" max="15109" width="17.42578125" customWidth="1"/>
    <col min="15110" max="15110" width="16.5703125" customWidth="1"/>
    <col min="15111" max="15111" width="22.7109375" customWidth="1"/>
    <col min="15112" max="15112" width="18.85546875" customWidth="1"/>
    <col min="15113" max="15113" width="20.7109375" customWidth="1"/>
    <col min="15114" max="15114" width="16.85546875" customWidth="1"/>
    <col min="15115" max="15115" width="22.85546875" customWidth="1"/>
    <col min="15116" max="15116" width="22" customWidth="1"/>
    <col min="15117" max="15117" width="25.42578125" customWidth="1"/>
    <col min="15361" max="15361" width="3.7109375" customWidth="1"/>
    <col min="15362" max="15362" width="46.85546875" customWidth="1"/>
    <col min="15363" max="15363" width="24" customWidth="1"/>
    <col min="15364" max="15364" width="16.42578125" customWidth="1"/>
    <col min="15365" max="15365" width="17.42578125" customWidth="1"/>
    <col min="15366" max="15366" width="16.5703125" customWidth="1"/>
    <col min="15367" max="15367" width="22.7109375" customWidth="1"/>
    <col min="15368" max="15368" width="18.85546875" customWidth="1"/>
    <col min="15369" max="15369" width="20.7109375" customWidth="1"/>
    <col min="15370" max="15370" width="16.85546875" customWidth="1"/>
    <col min="15371" max="15371" width="22.85546875" customWidth="1"/>
    <col min="15372" max="15372" width="22" customWidth="1"/>
    <col min="15373" max="15373" width="25.42578125" customWidth="1"/>
    <col min="15617" max="15617" width="3.7109375" customWidth="1"/>
    <col min="15618" max="15618" width="46.85546875" customWidth="1"/>
    <col min="15619" max="15619" width="24" customWidth="1"/>
    <col min="15620" max="15620" width="16.42578125" customWidth="1"/>
    <col min="15621" max="15621" width="17.42578125" customWidth="1"/>
    <col min="15622" max="15622" width="16.5703125" customWidth="1"/>
    <col min="15623" max="15623" width="22.7109375" customWidth="1"/>
    <col min="15624" max="15624" width="18.85546875" customWidth="1"/>
    <col min="15625" max="15625" width="20.7109375" customWidth="1"/>
    <col min="15626" max="15626" width="16.85546875" customWidth="1"/>
    <col min="15627" max="15627" width="22.85546875" customWidth="1"/>
    <col min="15628" max="15628" width="22" customWidth="1"/>
    <col min="15629" max="15629" width="25.42578125" customWidth="1"/>
    <col min="15873" max="15873" width="3.7109375" customWidth="1"/>
    <col min="15874" max="15874" width="46.85546875" customWidth="1"/>
    <col min="15875" max="15875" width="24" customWidth="1"/>
    <col min="15876" max="15876" width="16.42578125" customWidth="1"/>
    <col min="15877" max="15877" width="17.42578125" customWidth="1"/>
    <col min="15878" max="15878" width="16.5703125" customWidth="1"/>
    <col min="15879" max="15879" width="22.7109375" customWidth="1"/>
    <col min="15880" max="15880" width="18.85546875" customWidth="1"/>
    <col min="15881" max="15881" width="20.7109375" customWidth="1"/>
    <col min="15882" max="15882" width="16.85546875" customWidth="1"/>
    <col min="15883" max="15883" width="22.85546875" customWidth="1"/>
    <col min="15884" max="15884" width="22" customWidth="1"/>
    <col min="15885" max="15885" width="25.42578125" customWidth="1"/>
    <col min="16129" max="16129" width="3.7109375" customWidth="1"/>
    <col min="16130" max="16130" width="46.85546875" customWidth="1"/>
    <col min="16131" max="16131" width="24" customWidth="1"/>
    <col min="16132" max="16132" width="16.42578125" customWidth="1"/>
    <col min="16133" max="16133" width="17.42578125" customWidth="1"/>
    <col min="16134" max="16134" width="16.5703125" customWidth="1"/>
    <col min="16135" max="16135" width="22.7109375" customWidth="1"/>
    <col min="16136" max="16136" width="18.85546875" customWidth="1"/>
    <col min="16137" max="16137" width="20.7109375" customWidth="1"/>
    <col min="16138" max="16138" width="16.85546875" customWidth="1"/>
    <col min="16139" max="16139" width="22.85546875" customWidth="1"/>
    <col min="16140" max="16140" width="22" customWidth="1"/>
    <col min="16141" max="16141" width="25.42578125" customWidth="1"/>
  </cols>
  <sheetData>
    <row r="1" spans="1:13" s="99" customFormat="1" ht="20.25" x14ac:dyDescent="0.3">
      <c r="A1" s="176" t="s">
        <v>75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s="99" customFormat="1" ht="20.25" x14ac:dyDescent="0.3">
      <c r="A2" s="176" t="s">
        <v>76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s="99" customFormat="1" ht="20.25" x14ac:dyDescent="0.3">
      <c r="A3" s="176" t="s">
        <v>114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3" s="34" customFormat="1" ht="15.75" x14ac:dyDescent="0.25">
      <c r="A4" s="74"/>
      <c r="B4" s="178" t="s">
        <v>2</v>
      </c>
      <c r="C4" s="178"/>
      <c r="D4" s="178"/>
      <c r="E4" s="178"/>
      <c r="F4" s="178"/>
      <c r="G4" s="178"/>
      <c r="H4" s="178"/>
      <c r="I4" s="178"/>
      <c r="J4" s="178"/>
      <c r="K4" s="178"/>
      <c r="L4" s="75" t="s">
        <v>78</v>
      </c>
      <c r="M4" s="100"/>
    </row>
    <row r="5" spans="1:13" s="34" customFormat="1" ht="15.75" x14ac:dyDescent="0.25">
      <c r="A5" s="74"/>
      <c r="B5" s="75" t="s">
        <v>79</v>
      </c>
      <c r="C5" s="75" t="s">
        <v>80</v>
      </c>
      <c r="D5" s="75" t="s">
        <v>10</v>
      </c>
      <c r="E5" s="75" t="s">
        <v>11</v>
      </c>
      <c r="F5" s="75" t="s">
        <v>12</v>
      </c>
      <c r="G5" s="75" t="s">
        <v>13</v>
      </c>
      <c r="H5" s="75" t="s">
        <v>81</v>
      </c>
      <c r="I5" s="75" t="s">
        <v>15</v>
      </c>
      <c r="J5" s="75" t="s">
        <v>82</v>
      </c>
      <c r="K5" s="75" t="s">
        <v>83</v>
      </c>
      <c r="L5" s="75" t="s">
        <v>84</v>
      </c>
      <c r="M5" s="76" t="s">
        <v>4</v>
      </c>
    </row>
    <row r="6" spans="1:13" ht="15.75" x14ac:dyDescent="0.25">
      <c r="A6" s="58">
        <v>1</v>
      </c>
      <c r="B6" s="77" t="s">
        <v>18</v>
      </c>
      <c r="C6" s="78">
        <v>44368.924422999997</v>
      </c>
      <c r="D6" s="78">
        <v>0</v>
      </c>
      <c r="E6" s="78">
        <v>0</v>
      </c>
      <c r="F6" s="78">
        <v>0</v>
      </c>
      <c r="G6" s="78">
        <v>580886.57068600005</v>
      </c>
      <c r="H6" s="78">
        <v>48649.932798000002</v>
      </c>
      <c r="I6" s="78">
        <v>422804.12417000002</v>
      </c>
      <c r="J6" s="78">
        <v>33.6</v>
      </c>
      <c r="K6" s="78">
        <v>0</v>
      </c>
      <c r="L6" s="78">
        <v>205328.82985000001</v>
      </c>
      <c r="M6" s="79">
        <v>1302071.9819270002</v>
      </c>
    </row>
    <row r="7" spans="1:13" ht="15.75" x14ac:dyDescent="0.25">
      <c r="A7" s="58">
        <v>2</v>
      </c>
      <c r="B7" s="77" t="s">
        <v>20</v>
      </c>
      <c r="C7" s="78">
        <v>493877.053144</v>
      </c>
      <c r="D7" s="78">
        <v>0</v>
      </c>
      <c r="E7" s="78">
        <v>0</v>
      </c>
      <c r="F7" s="78">
        <v>0</v>
      </c>
      <c r="G7" s="78">
        <v>220261.40861400001</v>
      </c>
      <c r="H7" s="78">
        <v>10575.964599000001</v>
      </c>
      <c r="I7" s="78">
        <v>259876.87414500001</v>
      </c>
      <c r="J7" s="78">
        <v>0</v>
      </c>
      <c r="K7" s="78">
        <v>1.92</v>
      </c>
      <c r="L7" s="78">
        <v>0</v>
      </c>
      <c r="M7" s="79">
        <v>984593.22050200019</v>
      </c>
    </row>
    <row r="8" spans="1:13" ht="15.75" x14ac:dyDescent="0.25">
      <c r="A8" s="58">
        <v>3</v>
      </c>
      <c r="B8" s="77" t="s">
        <v>21</v>
      </c>
      <c r="C8" s="78">
        <v>15614.131412000001</v>
      </c>
      <c r="D8" s="78">
        <v>0.9</v>
      </c>
      <c r="E8" s="78">
        <v>0</v>
      </c>
      <c r="F8" s="78">
        <v>0</v>
      </c>
      <c r="G8" s="78">
        <v>812053.35690799996</v>
      </c>
      <c r="H8" s="78">
        <v>318507.561568</v>
      </c>
      <c r="I8" s="78">
        <v>468751.045078</v>
      </c>
      <c r="J8" s="78">
        <v>0</v>
      </c>
      <c r="K8" s="78">
        <v>0</v>
      </c>
      <c r="L8" s="78">
        <v>41458.909753</v>
      </c>
      <c r="M8" s="79">
        <v>1656385.9047189998</v>
      </c>
    </row>
    <row r="9" spans="1:13" ht="15.75" x14ac:dyDescent="0.25">
      <c r="A9" s="58">
        <v>4</v>
      </c>
      <c r="B9" s="77" t="s">
        <v>22</v>
      </c>
      <c r="C9" s="78">
        <v>32221.422987000002</v>
      </c>
      <c r="D9" s="78">
        <v>0</v>
      </c>
      <c r="E9" s="78">
        <v>0</v>
      </c>
      <c r="F9" s="78">
        <v>0</v>
      </c>
      <c r="G9" s="78">
        <v>890886.99849799997</v>
      </c>
      <c r="H9" s="78">
        <v>54419.326895999999</v>
      </c>
      <c r="I9" s="78">
        <v>886783.73606799997</v>
      </c>
      <c r="J9" s="78">
        <v>0</v>
      </c>
      <c r="K9" s="78">
        <v>0</v>
      </c>
      <c r="L9" s="78">
        <v>714181.27381000004</v>
      </c>
      <c r="M9" s="79">
        <v>2578492.7582589998</v>
      </c>
    </row>
    <row r="10" spans="1:13" ht="15.75" x14ac:dyDescent="0.25">
      <c r="A10" s="58">
        <v>5</v>
      </c>
      <c r="B10" s="77" t="s">
        <v>85</v>
      </c>
      <c r="C10" s="78">
        <v>4951.7879069999999</v>
      </c>
      <c r="D10" s="78">
        <v>0</v>
      </c>
      <c r="E10" s="78">
        <v>0</v>
      </c>
      <c r="F10" s="78">
        <v>0</v>
      </c>
      <c r="G10" s="78">
        <v>865639.29267999995</v>
      </c>
      <c r="H10" s="78">
        <v>19528.640261</v>
      </c>
      <c r="I10" s="78">
        <v>262256.48926</v>
      </c>
      <c r="J10" s="78">
        <v>0</v>
      </c>
      <c r="K10" s="78">
        <v>0</v>
      </c>
      <c r="L10" s="78">
        <v>206938.84392399999</v>
      </c>
      <c r="M10" s="79">
        <v>1359315.054032</v>
      </c>
    </row>
    <row r="11" spans="1:13" ht="15.75" x14ac:dyDescent="0.25">
      <c r="A11" s="58">
        <v>6</v>
      </c>
      <c r="B11" s="77" t="s">
        <v>24</v>
      </c>
      <c r="C11" s="78">
        <v>31526.609524</v>
      </c>
      <c r="D11" s="78">
        <v>0.45</v>
      </c>
      <c r="E11" s="78">
        <v>61.082118999999999</v>
      </c>
      <c r="F11" s="78">
        <v>0</v>
      </c>
      <c r="G11" s="78">
        <v>269007.23846600001</v>
      </c>
      <c r="H11" s="78">
        <v>13877.271323000001</v>
      </c>
      <c r="I11" s="78">
        <v>88599.937160999994</v>
      </c>
      <c r="J11" s="78">
        <v>0</v>
      </c>
      <c r="K11" s="78">
        <v>315.83155099999999</v>
      </c>
      <c r="L11" s="78">
        <v>1281059.461258</v>
      </c>
      <c r="M11" s="79">
        <v>1684447.8814020001</v>
      </c>
    </row>
    <row r="12" spans="1:13" ht="15.75" x14ac:dyDescent="0.25">
      <c r="A12" s="58">
        <v>7</v>
      </c>
      <c r="B12" s="77" t="s">
        <v>25</v>
      </c>
      <c r="C12" s="78">
        <v>34455.035016000002</v>
      </c>
      <c r="D12" s="78">
        <v>0</v>
      </c>
      <c r="E12" s="78">
        <v>0</v>
      </c>
      <c r="F12" s="78">
        <v>0</v>
      </c>
      <c r="G12" s="78">
        <v>363967.79407499998</v>
      </c>
      <c r="H12" s="78">
        <v>45529.762169000001</v>
      </c>
      <c r="I12" s="78">
        <v>578578.66796500003</v>
      </c>
      <c r="J12" s="78">
        <v>0</v>
      </c>
      <c r="K12" s="78">
        <v>0</v>
      </c>
      <c r="L12" s="78">
        <v>0</v>
      </c>
      <c r="M12" s="79">
        <v>1022531.2592249999</v>
      </c>
    </row>
    <row r="13" spans="1:13" ht="15.75" x14ac:dyDescent="0.25">
      <c r="A13" s="58">
        <v>8</v>
      </c>
      <c r="B13" s="77" t="s">
        <v>26</v>
      </c>
      <c r="C13" s="78">
        <v>211072.71531</v>
      </c>
      <c r="D13" s="78">
        <v>0</v>
      </c>
      <c r="E13" s="78">
        <v>0</v>
      </c>
      <c r="F13" s="78">
        <v>0</v>
      </c>
      <c r="G13" s="78">
        <v>69785.025081</v>
      </c>
      <c r="H13" s="78">
        <v>506.66294299999998</v>
      </c>
      <c r="I13" s="78">
        <v>5864.1529950000004</v>
      </c>
      <c r="J13" s="78">
        <v>0</v>
      </c>
      <c r="K13" s="78">
        <v>0</v>
      </c>
      <c r="L13" s="78">
        <v>445216.56434699998</v>
      </c>
      <c r="M13" s="79">
        <v>732445.1206759999</v>
      </c>
    </row>
    <row r="14" spans="1:13" ht="15.75" x14ac:dyDescent="0.25">
      <c r="A14" s="58">
        <v>9</v>
      </c>
      <c r="B14" s="77" t="s">
        <v>27</v>
      </c>
      <c r="C14" s="78">
        <v>524783.11505799997</v>
      </c>
      <c r="D14" s="78">
        <v>5.9459999999999997</v>
      </c>
      <c r="E14" s="78">
        <v>0</v>
      </c>
      <c r="F14" s="78">
        <v>0</v>
      </c>
      <c r="G14" s="78">
        <v>80734.889616</v>
      </c>
      <c r="H14" s="78">
        <v>6650.2785690000001</v>
      </c>
      <c r="I14" s="78">
        <v>64667.52678</v>
      </c>
      <c r="J14" s="78">
        <v>0.132884</v>
      </c>
      <c r="K14" s="78">
        <v>23.998846</v>
      </c>
      <c r="L14" s="78">
        <v>181262.833621</v>
      </c>
      <c r="M14" s="79">
        <v>858128.72137399972</v>
      </c>
    </row>
    <row r="15" spans="1:13" ht="15.75" x14ac:dyDescent="0.25">
      <c r="A15" s="58">
        <v>10</v>
      </c>
      <c r="B15" s="77" t="s">
        <v>28</v>
      </c>
      <c r="C15" s="78">
        <v>52690.879496000001</v>
      </c>
      <c r="D15" s="78">
        <v>0</v>
      </c>
      <c r="E15" s="78">
        <v>0</v>
      </c>
      <c r="F15" s="78">
        <v>0</v>
      </c>
      <c r="G15" s="78">
        <v>160916.78772299999</v>
      </c>
      <c r="H15" s="78">
        <v>0</v>
      </c>
      <c r="I15" s="78">
        <v>18002.385979999999</v>
      </c>
      <c r="J15" s="78">
        <v>0</v>
      </c>
      <c r="K15" s="78">
        <v>0</v>
      </c>
      <c r="L15" s="78">
        <v>395477.07536700001</v>
      </c>
      <c r="M15" s="79">
        <v>627087.12856600003</v>
      </c>
    </row>
    <row r="16" spans="1:13" ht="15.75" x14ac:dyDescent="0.25">
      <c r="A16" s="58">
        <v>11</v>
      </c>
      <c r="B16" s="77" t="s">
        <v>29</v>
      </c>
      <c r="C16" s="78">
        <v>19712.075164000002</v>
      </c>
      <c r="D16" s="78">
        <v>0</v>
      </c>
      <c r="E16" s="78">
        <v>0</v>
      </c>
      <c r="F16" s="78">
        <v>0</v>
      </c>
      <c r="G16" s="78">
        <v>4017.2593510000002</v>
      </c>
      <c r="H16" s="78">
        <v>1325.1427550000001</v>
      </c>
      <c r="I16" s="78">
        <v>9812.9745569999995</v>
      </c>
      <c r="J16" s="78">
        <v>0</v>
      </c>
      <c r="K16" s="78">
        <v>0</v>
      </c>
      <c r="L16" s="78">
        <v>105815.596877</v>
      </c>
      <c r="M16" s="79">
        <v>140683.04870400002</v>
      </c>
    </row>
    <row r="17" spans="1:13" ht="15.75" x14ac:dyDescent="0.25">
      <c r="A17" s="58">
        <v>12</v>
      </c>
      <c r="B17" s="77" t="s">
        <v>30</v>
      </c>
      <c r="C17" s="78">
        <v>283.401071</v>
      </c>
      <c r="D17" s="78">
        <v>7.907</v>
      </c>
      <c r="E17" s="78">
        <v>0</v>
      </c>
      <c r="F17" s="78">
        <v>0</v>
      </c>
      <c r="G17" s="78">
        <v>610000.21186399995</v>
      </c>
      <c r="H17" s="78">
        <v>25383.157044</v>
      </c>
      <c r="I17" s="78">
        <v>806242.22434800002</v>
      </c>
      <c r="J17" s="78">
        <v>0</v>
      </c>
      <c r="K17" s="78">
        <v>0</v>
      </c>
      <c r="L17" s="78">
        <v>857296.74113600003</v>
      </c>
      <c r="M17" s="79">
        <v>2299213.642463</v>
      </c>
    </row>
    <row r="18" spans="1:13" ht="15.75" x14ac:dyDescent="0.25">
      <c r="A18" s="58">
        <v>13</v>
      </c>
      <c r="B18" s="77" t="s">
        <v>31</v>
      </c>
      <c r="C18" s="78">
        <v>47541.541301999998</v>
      </c>
      <c r="D18" s="78">
        <v>0</v>
      </c>
      <c r="E18" s="78">
        <v>0</v>
      </c>
      <c r="F18" s="78">
        <v>0</v>
      </c>
      <c r="G18" s="78">
        <v>29860.048201000001</v>
      </c>
      <c r="H18" s="78">
        <v>3014.486093</v>
      </c>
      <c r="I18" s="78">
        <v>0</v>
      </c>
      <c r="J18" s="78">
        <v>0</v>
      </c>
      <c r="K18" s="78">
        <v>0</v>
      </c>
      <c r="L18" s="78">
        <v>174468.25742400001</v>
      </c>
      <c r="M18" s="79">
        <v>254884.33302000002</v>
      </c>
    </row>
    <row r="19" spans="1:13" ht="15.75" x14ac:dyDescent="0.25">
      <c r="A19" s="58">
        <v>14</v>
      </c>
      <c r="B19" s="77" t="s">
        <v>32</v>
      </c>
      <c r="C19" s="78">
        <v>6581.9566590000004</v>
      </c>
      <c r="D19" s="78">
        <v>1.9375</v>
      </c>
      <c r="E19" s="78">
        <v>0</v>
      </c>
      <c r="F19" s="78">
        <v>0</v>
      </c>
      <c r="G19" s="78">
        <v>26774.241424</v>
      </c>
      <c r="H19" s="78">
        <v>8951.6471849999998</v>
      </c>
      <c r="I19" s="78">
        <v>1361.909725</v>
      </c>
      <c r="J19" s="78">
        <v>33.6</v>
      </c>
      <c r="K19" s="78">
        <v>0</v>
      </c>
      <c r="L19" s="78">
        <v>14992.329652</v>
      </c>
      <c r="M19" s="79">
        <v>58697.622145000001</v>
      </c>
    </row>
    <row r="20" spans="1:13" ht="15.75" x14ac:dyDescent="0.25">
      <c r="A20" s="58">
        <v>15</v>
      </c>
      <c r="B20" s="77" t="s">
        <v>33</v>
      </c>
      <c r="C20" s="78">
        <v>332469.50394600001</v>
      </c>
      <c r="D20" s="78">
        <v>0.15</v>
      </c>
      <c r="E20" s="78">
        <v>61.082118999999999</v>
      </c>
      <c r="F20" s="78">
        <v>0</v>
      </c>
      <c r="G20" s="78">
        <v>34236.561803999997</v>
      </c>
      <c r="H20" s="78">
        <v>35901.814407999998</v>
      </c>
      <c r="I20" s="78">
        <v>24473.479893</v>
      </c>
      <c r="J20" s="78">
        <v>2.0445000000000002</v>
      </c>
      <c r="K20" s="78">
        <v>14686.552561</v>
      </c>
      <c r="L20" s="78">
        <v>35108.127754000001</v>
      </c>
      <c r="M20" s="79">
        <v>476939.31698500004</v>
      </c>
    </row>
    <row r="21" spans="1:13" ht="15.75" x14ac:dyDescent="0.25">
      <c r="A21" s="58">
        <v>16</v>
      </c>
      <c r="B21" s="77" t="s">
        <v>34</v>
      </c>
      <c r="C21" s="78">
        <v>17913.66303</v>
      </c>
      <c r="D21" s="78">
        <v>0</v>
      </c>
      <c r="E21" s="78">
        <v>0</v>
      </c>
      <c r="F21" s="78">
        <v>0</v>
      </c>
      <c r="G21" s="78">
        <v>15510.675152</v>
      </c>
      <c r="H21" s="78">
        <v>6772.7424220000003</v>
      </c>
      <c r="I21" s="78">
        <v>8638.1629979999998</v>
      </c>
      <c r="J21" s="78">
        <v>0</v>
      </c>
      <c r="K21" s="78">
        <v>0</v>
      </c>
      <c r="L21" s="78">
        <v>102635.711914</v>
      </c>
      <c r="M21" s="79">
        <v>151470.95551599999</v>
      </c>
    </row>
    <row r="22" spans="1:13" ht="15.75" x14ac:dyDescent="0.25">
      <c r="A22" s="58">
        <v>17</v>
      </c>
      <c r="B22" s="77" t="s">
        <v>35</v>
      </c>
      <c r="C22" s="78">
        <v>50525.537622000003</v>
      </c>
      <c r="D22" s="78">
        <v>0</v>
      </c>
      <c r="E22" s="78">
        <v>0</v>
      </c>
      <c r="F22" s="78">
        <v>0</v>
      </c>
      <c r="G22" s="78">
        <v>15477.570091</v>
      </c>
      <c r="H22" s="78">
        <v>0</v>
      </c>
      <c r="I22" s="78">
        <v>10012.04132</v>
      </c>
      <c r="J22" s="78">
        <v>0</v>
      </c>
      <c r="K22" s="78">
        <v>0</v>
      </c>
      <c r="L22" s="78">
        <v>21065.747519</v>
      </c>
      <c r="M22" s="79">
        <v>97080.896552000006</v>
      </c>
    </row>
    <row r="23" spans="1:13" ht="15.75" x14ac:dyDescent="0.25">
      <c r="A23" s="58">
        <v>18</v>
      </c>
      <c r="B23" s="77" t="s">
        <v>36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9">
        <v>0</v>
      </c>
    </row>
    <row r="24" spans="1:13" ht="15.75" x14ac:dyDescent="0.25">
      <c r="A24" s="58">
        <v>19</v>
      </c>
      <c r="B24" s="77" t="s">
        <v>37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9">
        <v>0</v>
      </c>
    </row>
    <row r="25" spans="1:13" ht="15.75" x14ac:dyDescent="0.25">
      <c r="A25" s="58">
        <v>20</v>
      </c>
      <c r="B25" s="77" t="s">
        <v>38</v>
      </c>
      <c r="C25" s="78">
        <v>6565.142949</v>
      </c>
      <c r="D25" s="78">
        <v>0</v>
      </c>
      <c r="E25" s="78">
        <v>0</v>
      </c>
      <c r="F25" s="78">
        <v>0</v>
      </c>
      <c r="G25" s="78">
        <v>67521.559680000006</v>
      </c>
      <c r="H25" s="78">
        <v>20479.777093000001</v>
      </c>
      <c r="I25" s="78">
        <v>64137.305768999999</v>
      </c>
      <c r="J25" s="78">
        <v>0</v>
      </c>
      <c r="K25" s="78">
        <v>0</v>
      </c>
      <c r="L25" s="78">
        <v>368713.45364399999</v>
      </c>
      <c r="M25" s="79">
        <v>527417.23913499992</v>
      </c>
    </row>
    <row r="26" spans="1:13" ht="15.75" x14ac:dyDescent="0.25">
      <c r="A26" s="58">
        <v>21</v>
      </c>
      <c r="B26" s="77" t="s">
        <v>39</v>
      </c>
      <c r="C26" s="78">
        <v>10451.152673000001</v>
      </c>
      <c r="D26" s="78">
        <v>0</v>
      </c>
      <c r="E26" s="78">
        <v>38.159999999999997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2878.8078690000002</v>
      </c>
      <c r="M26" s="79">
        <v>13368.120542000001</v>
      </c>
    </row>
    <row r="27" spans="1:13" ht="15.75" x14ac:dyDescent="0.25">
      <c r="A27" s="58">
        <v>22</v>
      </c>
      <c r="B27" s="77" t="s">
        <v>40</v>
      </c>
      <c r="C27" s="78">
        <v>5071.0918140000003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6423.0302069999998</v>
      </c>
      <c r="M27" s="79">
        <v>11494.122020999999</v>
      </c>
    </row>
    <row r="28" spans="1:13" ht="15.75" x14ac:dyDescent="0.25">
      <c r="A28" s="58">
        <v>23</v>
      </c>
      <c r="B28" s="77" t="s">
        <v>41</v>
      </c>
      <c r="C28" s="78">
        <v>44390.615182000001</v>
      </c>
      <c r="D28" s="78">
        <v>0</v>
      </c>
      <c r="E28" s="78">
        <v>55.769483999999999</v>
      </c>
      <c r="F28" s="78">
        <v>0</v>
      </c>
      <c r="G28" s="78">
        <v>0</v>
      </c>
      <c r="H28" s="78">
        <v>0</v>
      </c>
      <c r="I28" s="78">
        <v>0</v>
      </c>
      <c r="J28" s="78">
        <v>2.3999999999999998E-3</v>
      </c>
      <c r="K28" s="78">
        <v>0</v>
      </c>
      <c r="L28" s="78">
        <v>0</v>
      </c>
      <c r="M28" s="79">
        <v>44446.387065999996</v>
      </c>
    </row>
    <row r="29" spans="1:13" ht="15.75" x14ac:dyDescent="0.25">
      <c r="A29" s="58">
        <v>24</v>
      </c>
      <c r="B29" s="77" t="s">
        <v>42</v>
      </c>
      <c r="C29" s="78">
        <v>6116.742534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3170.0415290000001</v>
      </c>
      <c r="M29" s="79">
        <v>9286.7840629999992</v>
      </c>
    </row>
    <row r="30" spans="1:13" ht="15.75" x14ac:dyDescent="0.25">
      <c r="A30" s="58">
        <v>25</v>
      </c>
      <c r="B30" s="77" t="s">
        <v>43</v>
      </c>
      <c r="C30" s="78">
        <v>5054.762772</v>
      </c>
      <c r="D30" s="78">
        <v>4.33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2.0445000000000002</v>
      </c>
      <c r="K30" s="78">
        <v>9.0069119999999998</v>
      </c>
      <c r="L30" s="78">
        <v>0</v>
      </c>
      <c r="M30" s="79">
        <v>5070.1441839999998</v>
      </c>
    </row>
    <row r="31" spans="1:13" ht="15.75" x14ac:dyDescent="0.25">
      <c r="A31" s="58">
        <v>26</v>
      </c>
      <c r="B31" s="77" t="s">
        <v>44</v>
      </c>
      <c r="C31" s="78">
        <v>912.15359899999999</v>
      </c>
      <c r="D31" s="78">
        <v>4.6399999999999997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9">
        <v>916.79359899999997</v>
      </c>
    </row>
    <row r="32" spans="1:13" ht="15.75" x14ac:dyDescent="0.25">
      <c r="A32" s="58">
        <v>27</v>
      </c>
      <c r="B32" s="77" t="s">
        <v>45</v>
      </c>
      <c r="C32" s="78">
        <v>11081.773525000001</v>
      </c>
      <c r="D32" s="78">
        <v>7.8964999999999996</v>
      </c>
      <c r="E32" s="78">
        <v>0</v>
      </c>
      <c r="F32" s="78">
        <v>0</v>
      </c>
      <c r="G32" s="78">
        <v>556.51388299999996</v>
      </c>
      <c r="H32" s="78">
        <v>3531.7539280000001</v>
      </c>
      <c r="I32" s="78">
        <v>0</v>
      </c>
      <c r="J32" s="78">
        <v>0</v>
      </c>
      <c r="K32" s="78">
        <v>0</v>
      </c>
      <c r="L32" s="78">
        <v>3517.4009259999998</v>
      </c>
      <c r="M32" s="79">
        <v>18695.338761999999</v>
      </c>
    </row>
    <row r="33" spans="1:15" ht="15.75" x14ac:dyDescent="0.25">
      <c r="A33" s="58">
        <v>28</v>
      </c>
      <c r="B33" s="77" t="s">
        <v>46</v>
      </c>
      <c r="C33" s="78">
        <v>4752.3101690000003</v>
      </c>
      <c r="D33" s="78">
        <v>0.6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1.9439999999999999E-2</v>
      </c>
      <c r="K33" s="78">
        <v>0</v>
      </c>
      <c r="L33" s="78">
        <v>0</v>
      </c>
      <c r="M33" s="79">
        <v>4752.9296090000007</v>
      </c>
    </row>
    <row r="34" spans="1:15" ht="15.75" x14ac:dyDescent="0.25">
      <c r="A34" s="58">
        <v>29</v>
      </c>
      <c r="B34" s="77" t="s">
        <v>47</v>
      </c>
      <c r="C34" s="78">
        <v>5876.5973169999997</v>
      </c>
      <c r="D34" s="78">
        <v>0.75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9">
        <v>5877.3473169999997</v>
      </c>
    </row>
    <row r="35" spans="1:15" ht="15.75" x14ac:dyDescent="0.25">
      <c r="A35" s="58">
        <v>30</v>
      </c>
      <c r="B35" s="77" t="s">
        <v>48</v>
      </c>
      <c r="C35" s="78">
        <v>4301.7590980000004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9">
        <v>4301.7590980000004</v>
      </c>
    </row>
    <row r="36" spans="1:15" ht="15.75" x14ac:dyDescent="0.25">
      <c r="A36" s="58">
        <v>31</v>
      </c>
      <c r="B36" s="77" t="s">
        <v>49</v>
      </c>
      <c r="C36" s="78">
        <v>908.24148100000002</v>
      </c>
      <c r="D36" s="78">
        <v>0</v>
      </c>
      <c r="E36" s="78">
        <v>0</v>
      </c>
      <c r="F36" s="78">
        <v>0</v>
      </c>
      <c r="G36" s="78">
        <v>3688.0435109999999</v>
      </c>
      <c r="H36" s="78">
        <v>61.979748000000001</v>
      </c>
      <c r="I36" s="78">
        <v>0</v>
      </c>
      <c r="J36" s="78">
        <v>0</v>
      </c>
      <c r="K36" s="78">
        <v>0</v>
      </c>
      <c r="L36" s="78">
        <v>9971.2366149999998</v>
      </c>
      <c r="M36" s="79">
        <v>14629.501355</v>
      </c>
    </row>
    <row r="37" spans="1:15" ht="15.75" x14ac:dyDescent="0.25">
      <c r="A37" s="58">
        <v>32</v>
      </c>
      <c r="B37" s="77" t="s">
        <v>50</v>
      </c>
      <c r="C37" s="78">
        <v>1145.1564539999999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9">
        <v>1145.1564539999999</v>
      </c>
    </row>
    <row r="38" spans="1:15" ht="15.75" x14ac:dyDescent="0.25">
      <c r="A38" s="58">
        <v>33</v>
      </c>
      <c r="B38" s="77" t="s">
        <v>51</v>
      </c>
      <c r="C38" s="78">
        <v>93781.076686</v>
      </c>
      <c r="D38" s="78">
        <v>0</v>
      </c>
      <c r="E38" s="78">
        <v>0</v>
      </c>
      <c r="F38" s="78">
        <v>0</v>
      </c>
      <c r="G38" s="78">
        <v>23593.302519000001</v>
      </c>
      <c r="H38" s="78">
        <v>39.34328</v>
      </c>
      <c r="I38" s="78">
        <v>4687.7084430000004</v>
      </c>
      <c r="J38" s="78">
        <v>0</v>
      </c>
      <c r="K38" s="78">
        <v>327.00277999999997</v>
      </c>
      <c r="L38" s="78">
        <v>369509.32342700002</v>
      </c>
      <c r="M38" s="79">
        <v>491937.75713500002</v>
      </c>
    </row>
    <row r="39" spans="1:15" ht="15.75" x14ac:dyDescent="0.25">
      <c r="A39" s="58">
        <v>34</v>
      </c>
      <c r="B39" s="77" t="s">
        <v>52</v>
      </c>
      <c r="C39" s="78">
        <v>186.98527100000001</v>
      </c>
      <c r="D39" s="78">
        <v>0</v>
      </c>
      <c r="E39" s="78">
        <v>0</v>
      </c>
      <c r="F39" s="78">
        <v>0</v>
      </c>
      <c r="G39" s="78">
        <v>154256.36491400001</v>
      </c>
      <c r="H39" s="78">
        <v>0</v>
      </c>
      <c r="I39" s="78">
        <v>172840.64137699999</v>
      </c>
      <c r="J39" s="78">
        <v>0</v>
      </c>
      <c r="K39" s="78">
        <v>0</v>
      </c>
      <c r="L39" s="78">
        <v>1652815.699124</v>
      </c>
      <c r="M39" s="79">
        <v>1980099.690686</v>
      </c>
    </row>
    <row r="40" spans="1:15" ht="15.75" x14ac:dyDescent="0.25">
      <c r="A40" s="58">
        <v>35</v>
      </c>
      <c r="B40" s="77" t="s">
        <v>53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9">
        <v>0</v>
      </c>
    </row>
    <row r="41" spans="1:15" ht="15.75" x14ac:dyDescent="0.25">
      <c r="A41" s="58">
        <v>36</v>
      </c>
      <c r="B41" s="77" t="s">
        <v>54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9">
        <v>0</v>
      </c>
    </row>
    <row r="42" spans="1:15" ht="15.75" x14ac:dyDescent="0.25">
      <c r="A42" s="58">
        <v>37</v>
      </c>
      <c r="B42" s="77" t="s">
        <v>55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9">
        <v>0</v>
      </c>
    </row>
    <row r="43" spans="1:15" ht="15.75" x14ac:dyDescent="0.25">
      <c r="A43" s="58">
        <v>38</v>
      </c>
      <c r="B43" s="77" t="s">
        <v>56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9">
        <v>0</v>
      </c>
    </row>
    <row r="44" spans="1:15" ht="15.75" x14ac:dyDescent="0.25">
      <c r="A44" s="58">
        <v>39</v>
      </c>
      <c r="B44" s="77" t="s">
        <v>57</v>
      </c>
      <c r="C44" s="78">
        <v>88354.437426999997</v>
      </c>
      <c r="D44" s="78">
        <v>0</v>
      </c>
      <c r="E44" s="78">
        <v>0</v>
      </c>
      <c r="F44" s="78">
        <v>0</v>
      </c>
      <c r="G44" s="78">
        <v>9924.695721</v>
      </c>
      <c r="H44" s="78">
        <v>7032.6222479999997</v>
      </c>
      <c r="I44" s="78">
        <v>0</v>
      </c>
      <c r="J44" s="78">
        <v>0.113444</v>
      </c>
      <c r="K44" s="78">
        <v>102.794</v>
      </c>
      <c r="L44" s="78">
        <v>208.664108</v>
      </c>
      <c r="M44" s="79">
        <v>105623.32694799999</v>
      </c>
    </row>
    <row r="45" spans="1:15" ht="15.75" x14ac:dyDescent="0.25">
      <c r="A45" s="58">
        <v>40</v>
      </c>
      <c r="B45" s="77" t="s">
        <v>58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9">
        <v>0</v>
      </c>
    </row>
    <row r="46" spans="1:15" ht="16.5" thickBot="1" x14ac:dyDescent="0.3">
      <c r="A46" s="58">
        <v>41</v>
      </c>
      <c r="B46" s="54" t="s">
        <v>59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5">
        <v>0</v>
      </c>
    </row>
    <row r="47" spans="1:15" ht="17.25" thickTop="1" thickBot="1" x14ac:dyDescent="0.3">
      <c r="A47" s="66"/>
      <c r="B47" s="80" t="s">
        <v>4</v>
      </c>
      <c r="C47" s="67">
        <v>2209539.3520219997</v>
      </c>
      <c r="D47" s="67">
        <v>35.506999999999998</v>
      </c>
      <c r="E47" s="67">
        <v>216.09372199999999</v>
      </c>
      <c r="F47" s="67">
        <v>0</v>
      </c>
      <c r="G47" s="67">
        <v>5309556.4104620023</v>
      </c>
      <c r="H47" s="67">
        <v>630739.86733000015</v>
      </c>
      <c r="I47" s="67">
        <v>4158391.3880320005</v>
      </c>
      <c r="J47" s="67">
        <v>71.557168000000004</v>
      </c>
      <c r="K47" s="67">
        <v>15467.106650000002</v>
      </c>
      <c r="L47" s="67">
        <v>7199513.9616550012</v>
      </c>
      <c r="M47" s="81">
        <v>19523531.244041</v>
      </c>
      <c r="N47" s="34"/>
      <c r="O47" s="34"/>
    </row>
    <row r="48" spans="1:15" ht="17.25" thickTop="1" thickBot="1" x14ac:dyDescent="0.3">
      <c r="A48" s="66"/>
      <c r="B48" s="80" t="s">
        <v>61</v>
      </c>
      <c r="C48" s="67">
        <v>795088.85653200047</v>
      </c>
      <c r="D48" s="67">
        <v>20.251000000000001</v>
      </c>
      <c r="E48" s="67">
        <v>894.73224000000005</v>
      </c>
      <c r="F48" s="67">
        <v>0</v>
      </c>
      <c r="G48" s="67">
        <v>3971332.214772</v>
      </c>
      <c r="H48" s="67">
        <v>417899.85761799995</v>
      </c>
      <c r="I48" s="67">
        <v>3799881.8020820008</v>
      </c>
      <c r="J48" s="67">
        <v>240.78461600000003</v>
      </c>
      <c r="K48" s="67">
        <v>22308.391322000003</v>
      </c>
      <c r="L48" s="67">
        <v>7167526.9052729998</v>
      </c>
      <c r="M48" s="81">
        <v>16175193.795454998</v>
      </c>
      <c r="N48" s="34"/>
      <c r="O48" s="34"/>
    </row>
    <row r="49" spans="1:13" s="101" customFormat="1" ht="15.75" thickTop="1" x14ac:dyDescent="0.25"/>
    <row r="50" spans="1:13" s="101" customFormat="1" x14ac:dyDescent="0.25">
      <c r="A50" s="102" t="s">
        <v>86</v>
      </c>
      <c r="B50" s="102" t="s">
        <v>87</v>
      </c>
    </row>
    <row r="51" spans="1:13" s="101" customFormat="1" x14ac:dyDescent="0.25">
      <c r="A51" s="102" t="s">
        <v>88</v>
      </c>
      <c r="B51" s="102" t="s">
        <v>89</v>
      </c>
    </row>
    <row r="52" spans="1:13" s="101" customFormat="1" x14ac:dyDescent="0.25">
      <c r="A52" s="102"/>
      <c r="B52" s="102"/>
    </row>
    <row r="53" spans="1:13" s="101" customFormat="1" x14ac:dyDescent="0.25">
      <c r="A53" s="102"/>
      <c r="B53" s="102" t="s">
        <v>64</v>
      </c>
    </row>
    <row r="54" spans="1:13" s="101" customFormat="1" x14ac:dyDescent="0.25"/>
    <row r="55" spans="1:13" s="101" customFormat="1" x14ac:dyDescent="0.25"/>
    <row r="56" spans="1:13" s="101" customFormat="1" x14ac:dyDescent="0.25"/>
    <row r="57" spans="1:13" s="101" customFormat="1" x14ac:dyDescent="0.25"/>
    <row r="58" spans="1:13" s="101" customFormat="1" x14ac:dyDescent="0.25"/>
    <row r="59" spans="1:13" s="101" customFormat="1" x14ac:dyDescent="0.25"/>
    <row r="60" spans="1:13" s="101" customFormat="1" x14ac:dyDescent="0.25"/>
    <row r="61" spans="1:13" s="101" customFormat="1" ht="20.25" x14ac:dyDescent="0.3">
      <c r="A61" s="176" t="s">
        <v>90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1:13" s="101" customFormat="1" ht="20.25" x14ac:dyDescent="0.3">
      <c r="A62" s="176" t="s">
        <v>91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  <row r="63" spans="1:13" s="101" customFormat="1" ht="20.25" x14ac:dyDescent="0.3">
      <c r="A63" s="176" t="s">
        <v>115</v>
      </c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</row>
    <row r="64" spans="1:13" s="101" customFormat="1" x14ac:dyDescent="0.25"/>
    <row r="65" spans="1:13" s="101" customFormat="1" ht="15.75" x14ac:dyDescent="0.25">
      <c r="A65" s="103"/>
      <c r="B65" s="104"/>
      <c r="C65" s="177" t="s">
        <v>93</v>
      </c>
      <c r="D65" s="177"/>
      <c r="E65" s="177"/>
      <c r="F65" s="177"/>
      <c r="G65" s="177"/>
      <c r="H65" s="177"/>
      <c r="I65" s="177"/>
      <c r="J65" s="177"/>
      <c r="K65" s="177"/>
      <c r="L65" s="104" t="s">
        <v>78</v>
      </c>
      <c r="M65" s="105"/>
    </row>
    <row r="66" spans="1:13" s="101" customFormat="1" ht="16.5" thickBot="1" x14ac:dyDescent="0.3">
      <c r="A66" s="106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8" t="s">
        <v>94</v>
      </c>
      <c r="M66" s="109"/>
    </row>
    <row r="67" spans="1:13" ht="17.25" thickTop="1" thickBot="1" x14ac:dyDescent="0.3">
      <c r="A67" s="84"/>
      <c r="B67" s="55" t="s">
        <v>79</v>
      </c>
      <c r="C67" s="55" t="s">
        <v>95</v>
      </c>
      <c r="D67" s="55" t="s">
        <v>10</v>
      </c>
      <c r="E67" s="55" t="s">
        <v>11</v>
      </c>
      <c r="F67" s="55" t="s">
        <v>12</v>
      </c>
      <c r="G67" s="55" t="s">
        <v>13</v>
      </c>
      <c r="H67" s="55" t="s">
        <v>81</v>
      </c>
      <c r="I67" s="55" t="s">
        <v>15</v>
      </c>
      <c r="J67" s="55" t="s">
        <v>82</v>
      </c>
      <c r="K67" s="55" t="s">
        <v>83</v>
      </c>
      <c r="L67" s="55" t="s">
        <v>84</v>
      </c>
      <c r="M67" s="86" t="s">
        <v>4</v>
      </c>
    </row>
    <row r="68" spans="1:13" ht="15.75" thickTop="1" x14ac:dyDescent="0.25">
      <c r="A68" s="58">
        <v>1</v>
      </c>
      <c r="B68" s="77" t="s">
        <v>18</v>
      </c>
      <c r="C68" s="87">
        <v>2.0080621955158655</v>
      </c>
      <c r="D68" s="87">
        <v>0</v>
      </c>
      <c r="E68" s="87">
        <v>0</v>
      </c>
      <c r="F68" s="87">
        <v>0</v>
      </c>
      <c r="G68" s="87">
        <v>10.940397385013471</v>
      </c>
      <c r="H68" s="87">
        <v>7.71315328519524</v>
      </c>
      <c r="I68" s="87">
        <v>10.167492299711025</v>
      </c>
      <c r="J68" s="87">
        <v>46.955463637129959</v>
      </c>
      <c r="K68" s="87">
        <v>0</v>
      </c>
      <c r="L68" s="87">
        <v>2.8519818274343574</v>
      </c>
      <c r="M68" s="88">
        <v>6.6692442348226351</v>
      </c>
    </row>
    <row r="69" spans="1:13" x14ac:dyDescent="0.25">
      <c r="A69" s="58">
        <v>2</v>
      </c>
      <c r="B69" s="77" t="s">
        <v>20</v>
      </c>
      <c r="C69" s="87">
        <v>22.352036984181424</v>
      </c>
      <c r="D69" s="87">
        <v>0</v>
      </c>
      <c r="E69" s="87">
        <v>0</v>
      </c>
      <c r="F69" s="87">
        <v>0</v>
      </c>
      <c r="G69" s="87">
        <v>4.1483956772734301</v>
      </c>
      <c r="H69" s="87">
        <v>1.6767553704460394</v>
      </c>
      <c r="I69" s="87">
        <v>6.2494568186374897</v>
      </c>
      <c r="J69" s="87">
        <v>0</v>
      </c>
      <c r="K69" s="87">
        <v>1.2413439975859995E-2</v>
      </c>
      <c r="L69" s="87">
        <v>0</v>
      </c>
      <c r="M69" s="88">
        <v>5.0431103277104095</v>
      </c>
    </row>
    <row r="70" spans="1:13" x14ac:dyDescent="0.25">
      <c r="A70" s="58">
        <v>3</v>
      </c>
      <c r="B70" s="77" t="s">
        <v>21</v>
      </c>
      <c r="C70" s="87">
        <v>0.70666908003748174</v>
      </c>
      <c r="D70" s="87">
        <v>2.5347114653448619</v>
      </c>
      <c r="E70" s="87">
        <v>0</v>
      </c>
      <c r="F70" s="87">
        <v>0</v>
      </c>
      <c r="G70" s="87">
        <v>15.294184563288979</v>
      </c>
      <c r="H70" s="87">
        <v>50.49745197117187</v>
      </c>
      <c r="I70" s="87">
        <v>11.27241284759973</v>
      </c>
      <c r="J70" s="87">
        <v>0</v>
      </c>
      <c r="K70" s="87">
        <v>0</v>
      </c>
      <c r="L70" s="87">
        <v>0.57585706443257678</v>
      </c>
      <c r="M70" s="88">
        <v>8.4840487308081851</v>
      </c>
    </row>
    <row r="71" spans="1:13" x14ac:dyDescent="0.25">
      <c r="A71" s="58">
        <v>4</v>
      </c>
      <c r="B71" s="77" t="s">
        <v>22</v>
      </c>
      <c r="C71" s="87">
        <v>1.4582869029924017</v>
      </c>
      <c r="D71" s="87">
        <v>0</v>
      </c>
      <c r="E71" s="87">
        <v>0</v>
      </c>
      <c r="F71" s="87">
        <v>0</v>
      </c>
      <c r="G71" s="87">
        <v>16.778934615754103</v>
      </c>
      <c r="H71" s="87">
        <v>8.6278559061699625</v>
      </c>
      <c r="I71" s="87">
        <v>21.325162865145288</v>
      </c>
      <c r="J71" s="87">
        <v>0</v>
      </c>
      <c r="K71" s="87">
        <v>0</v>
      </c>
      <c r="L71" s="87">
        <v>9.9198540014474297</v>
      </c>
      <c r="M71" s="88">
        <v>13.207102373173454</v>
      </c>
    </row>
    <row r="72" spans="1:13" x14ac:dyDescent="0.25">
      <c r="A72" s="58">
        <v>5</v>
      </c>
      <c r="B72" s="77" t="s">
        <v>85</v>
      </c>
      <c r="C72" s="87">
        <v>0.22410951416042924</v>
      </c>
      <c r="D72" s="87">
        <v>0</v>
      </c>
      <c r="E72" s="87">
        <v>0</v>
      </c>
      <c r="F72" s="87">
        <v>0</v>
      </c>
      <c r="G72" s="87">
        <v>16.303420206146331</v>
      </c>
      <c r="H72" s="87">
        <v>3.0961480750641543</v>
      </c>
      <c r="I72" s="87">
        <v>6.3066812329109654</v>
      </c>
      <c r="J72" s="87">
        <v>0</v>
      </c>
      <c r="K72" s="87">
        <v>0</v>
      </c>
      <c r="L72" s="87">
        <v>2.8743446436268814</v>
      </c>
      <c r="M72" s="88">
        <v>6.9624446368885859</v>
      </c>
    </row>
    <row r="73" spans="1:13" x14ac:dyDescent="0.25">
      <c r="A73" s="58">
        <v>6</v>
      </c>
      <c r="B73" s="77" t="s">
        <v>24</v>
      </c>
      <c r="C73" s="87">
        <v>1.4268408252222022</v>
      </c>
      <c r="D73" s="87">
        <v>1.267355732672431</v>
      </c>
      <c r="E73" s="87">
        <v>28.266494016887727</v>
      </c>
      <c r="F73" s="87">
        <v>0</v>
      </c>
      <c r="G73" s="87">
        <v>5.0664729342727295</v>
      </c>
      <c r="H73" s="87">
        <v>2.2001576310284947</v>
      </c>
      <c r="I73" s="87">
        <v>2.1306300656545654</v>
      </c>
      <c r="J73" s="87">
        <v>0</v>
      </c>
      <c r="K73" s="87">
        <v>2.041956250427742</v>
      </c>
      <c r="L73" s="87">
        <v>17.793693686559838</v>
      </c>
      <c r="M73" s="88">
        <v>8.6277828551949565</v>
      </c>
    </row>
    <row r="74" spans="1:13" x14ac:dyDescent="0.25">
      <c r="A74" s="58">
        <v>7</v>
      </c>
      <c r="B74" s="77" t="s">
        <v>25</v>
      </c>
      <c r="C74" s="87">
        <v>1.5593763914849228</v>
      </c>
      <c r="D74" s="87">
        <v>0</v>
      </c>
      <c r="E74" s="87">
        <v>0</v>
      </c>
      <c r="F74" s="87">
        <v>0</v>
      </c>
      <c r="G74" s="87">
        <v>6.854956722144137</v>
      </c>
      <c r="H74" s="87">
        <v>7.2184690594766288</v>
      </c>
      <c r="I74" s="87">
        <v>13.913521214721881</v>
      </c>
      <c r="J74" s="87">
        <v>0</v>
      </c>
      <c r="K74" s="87">
        <v>0</v>
      </c>
      <c r="L74" s="87">
        <v>0</v>
      </c>
      <c r="M74" s="88">
        <v>5.2374298811189623</v>
      </c>
    </row>
    <row r="75" spans="1:13" x14ac:dyDescent="0.25">
      <c r="A75" s="58">
        <v>8</v>
      </c>
      <c r="B75" s="77" t="s">
        <v>26</v>
      </c>
      <c r="C75" s="87">
        <v>9.5527927627467939</v>
      </c>
      <c r="D75" s="87">
        <v>0</v>
      </c>
      <c r="E75" s="87">
        <v>0</v>
      </c>
      <c r="F75" s="87">
        <v>0</v>
      </c>
      <c r="G75" s="87">
        <v>1.3143287251547964</v>
      </c>
      <c r="H75" s="87">
        <v>8.0328352343536941E-2</v>
      </c>
      <c r="I75" s="87">
        <v>0.14101974652692006</v>
      </c>
      <c r="J75" s="87">
        <v>0</v>
      </c>
      <c r="K75" s="87">
        <v>0</v>
      </c>
      <c r="L75" s="87">
        <v>6.1839808453493861</v>
      </c>
      <c r="M75" s="88">
        <v>3.7516016519785986</v>
      </c>
    </row>
    <row r="76" spans="1:13" x14ac:dyDescent="0.25">
      <c r="A76" s="58">
        <v>9</v>
      </c>
      <c r="B76" s="77" t="s">
        <v>27</v>
      </c>
      <c r="C76" s="87">
        <v>23.750792878061166</v>
      </c>
      <c r="D76" s="87">
        <v>16.745993747711719</v>
      </c>
      <c r="E76" s="87">
        <v>0</v>
      </c>
      <c r="F76" s="87">
        <v>0</v>
      </c>
      <c r="G76" s="87">
        <v>1.5205580913863008</v>
      </c>
      <c r="H76" s="87">
        <v>1.0543615384820135</v>
      </c>
      <c r="I76" s="87">
        <v>1.5551091935721939</v>
      </c>
      <c r="J76" s="87">
        <v>0.18570326874870174</v>
      </c>
      <c r="K76" s="87">
        <v>0.15516053870359778</v>
      </c>
      <c r="L76" s="87">
        <v>2.51770931463451</v>
      </c>
      <c r="M76" s="88">
        <v>4.3953560995064302</v>
      </c>
    </row>
    <row r="77" spans="1:13" x14ac:dyDescent="0.25">
      <c r="A77" s="58">
        <v>10</v>
      </c>
      <c r="B77" s="77" t="s">
        <v>28</v>
      </c>
      <c r="C77" s="87">
        <v>2.3846997541718991</v>
      </c>
      <c r="D77" s="87">
        <v>0</v>
      </c>
      <c r="E77" s="87">
        <v>0</v>
      </c>
      <c r="F77" s="87">
        <v>0</v>
      </c>
      <c r="G77" s="87">
        <v>3.030701160005155</v>
      </c>
      <c r="H77" s="87">
        <v>0</v>
      </c>
      <c r="I77" s="87">
        <v>0.43291706576277339</v>
      </c>
      <c r="J77" s="87">
        <v>0</v>
      </c>
      <c r="K77" s="87">
        <v>0</v>
      </c>
      <c r="L77" s="87">
        <v>5.493107971917718</v>
      </c>
      <c r="M77" s="88">
        <v>3.2119554640372776</v>
      </c>
    </row>
    <row r="78" spans="1:13" x14ac:dyDescent="0.25">
      <c r="A78" s="58">
        <v>11</v>
      </c>
      <c r="B78" s="77" t="s">
        <v>29</v>
      </c>
      <c r="C78" s="87">
        <v>0.89213505728970321</v>
      </c>
      <c r="D78" s="87">
        <v>0</v>
      </c>
      <c r="E78" s="87">
        <v>0</v>
      </c>
      <c r="F78" s="87">
        <v>0</v>
      </c>
      <c r="G78" s="87">
        <v>7.5660922315174073E-2</v>
      </c>
      <c r="H78" s="87">
        <v>0.21009338772408556</v>
      </c>
      <c r="I78" s="87">
        <v>0.23598006155077397</v>
      </c>
      <c r="J78" s="87">
        <v>0</v>
      </c>
      <c r="K78" s="87">
        <v>0</v>
      </c>
      <c r="L78" s="87">
        <v>1.469760284382801</v>
      </c>
      <c r="M78" s="88">
        <v>0.72058198358424275</v>
      </c>
    </row>
    <row r="79" spans="1:13" x14ac:dyDescent="0.25">
      <c r="A79" s="58">
        <v>12</v>
      </c>
      <c r="B79" s="77" t="s">
        <v>30</v>
      </c>
      <c r="C79" s="87">
        <v>1.2826251351470759E-2</v>
      </c>
      <c r="D79" s="87">
        <v>22.268848396090913</v>
      </c>
      <c r="E79" s="87">
        <v>0</v>
      </c>
      <c r="F79" s="87">
        <v>0</v>
      </c>
      <c r="G79" s="87">
        <v>11.488722686174867</v>
      </c>
      <c r="H79" s="87">
        <v>4.0243463841044393</v>
      </c>
      <c r="I79" s="87">
        <v>19.388319884183918</v>
      </c>
      <c r="J79" s="87">
        <v>0</v>
      </c>
      <c r="K79" s="87">
        <v>0</v>
      </c>
      <c r="L79" s="87">
        <v>11.907703015814798</v>
      </c>
      <c r="M79" s="88">
        <v>11.776627976379885</v>
      </c>
    </row>
    <row r="80" spans="1:13" x14ac:dyDescent="0.25">
      <c r="A80" s="58">
        <v>13</v>
      </c>
      <c r="B80" s="77" t="s">
        <v>31</v>
      </c>
      <c r="C80" s="87">
        <v>2.1516494493973894</v>
      </c>
      <c r="D80" s="87">
        <v>0</v>
      </c>
      <c r="E80" s="87">
        <v>0</v>
      </c>
      <c r="F80" s="87">
        <v>0</v>
      </c>
      <c r="G80" s="87">
        <v>0.56238310496454036</v>
      </c>
      <c r="H80" s="87">
        <v>0.47792858024984092</v>
      </c>
      <c r="I80" s="87">
        <v>0</v>
      </c>
      <c r="J80" s="87">
        <v>0</v>
      </c>
      <c r="K80" s="87">
        <v>0</v>
      </c>
      <c r="L80" s="87">
        <v>2.4233338299394562</v>
      </c>
      <c r="M80" s="88">
        <v>1.3055237284381953</v>
      </c>
    </row>
    <row r="81" spans="1:13" x14ac:dyDescent="0.25">
      <c r="A81" s="58">
        <v>14</v>
      </c>
      <c r="B81" s="77" t="s">
        <v>32</v>
      </c>
      <c r="C81" s="87">
        <v>0.29788818438452802</v>
      </c>
      <c r="D81" s="87">
        <v>5.4566705156729665</v>
      </c>
      <c r="E81" s="87">
        <v>0</v>
      </c>
      <c r="F81" s="87">
        <v>0</v>
      </c>
      <c r="G81" s="87">
        <v>0.50426512789738465</v>
      </c>
      <c r="H81" s="87">
        <v>1.4192296457957272</v>
      </c>
      <c r="I81" s="87">
        <v>3.2750878835494532E-2</v>
      </c>
      <c r="J81" s="87">
        <v>46.955463637129959</v>
      </c>
      <c r="K81" s="87">
        <v>0</v>
      </c>
      <c r="L81" s="87">
        <v>0.20824085808917042</v>
      </c>
      <c r="M81" s="88">
        <v>0.30065064260808749</v>
      </c>
    </row>
    <row r="82" spans="1:13" x14ac:dyDescent="0.25">
      <c r="A82" s="58">
        <v>15</v>
      </c>
      <c r="B82" s="77" t="s">
        <v>33</v>
      </c>
      <c r="C82" s="87">
        <v>15.047005324514796</v>
      </c>
      <c r="D82" s="87">
        <v>0.42245191089081024</v>
      </c>
      <c r="E82" s="87">
        <v>28.266494016887727</v>
      </c>
      <c r="F82" s="87">
        <v>0</v>
      </c>
      <c r="G82" s="87">
        <v>0.64481020931503696</v>
      </c>
      <c r="H82" s="87">
        <v>5.6920160382404266</v>
      </c>
      <c r="I82" s="87">
        <v>0.58853238209937508</v>
      </c>
      <c r="J82" s="87">
        <v>2.8571561132771492</v>
      </c>
      <c r="K82" s="87">
        <v>94.953457639732505</v>
      </c>
      <c r="L82" s="87">
        <v>0.48764580416105552</v>
      </c>
      <c r="M82" s="88">
        <v>2.442894735708081</v>
      </c>
    </row>
    <row r="83" spans="1:13" x14ac:dyDescent="0.25">
      <c r="A83" s="58">
        <v>16</v>
      </c>
      <c r="B83" s="77" t="s">
        <v>34</v>
      </c>
      <c r="C83" s="87">
        <v>0.81074197721831931</v>
      </c>
      <c r="D83" s="87">
        <v>0</v>
      </c>
      <c r="E83" s="87">
        <v>0</v>
      </c>
      <c r="F83" s="87">
        <v>0</v>
      </c>
      <c r="G83" s="87">
        <v>0.29212751410715992</v>
      </c>
      <c r="H83" s="87">
        <v>1.0737774434125842</v>
      </c>
      <c r="I83" s="87">
        <v>0.20772847459382834</v>
      </c>
      <c r="J83" s="87">
        <v>0</v>
      </c>
      <c r="K83" s="87">
        <v>0</v>
      </c>
      <c r="L83" s="87">
        <v>1.4255922338736104</v>
      </c>
      <c r="M83" s="88">
        <v>0.77583790361813865</v>
      </c>
    </row>
    <row r="84" spans="1:13" x14ac:dyDescent="0.25">
      <c r="A84" s="58">
        <v>17</v>
      </c>
      <c r="B84" s="77" t="s">
        <v>35</v>
      </c>
      <c r="C84" s="87">
        <v>2.2867000569943658</v>
      </c>
      <c r="D84" s="87">
        <v>0</v>
      </c>
      <c r="E84" s="87">
        <v>0</v>
      </c>
      <c r="F84" s="87">
        <v>0</v>
      </c>
      <c r="G84" s="87">
        <v>0.29150401454447006</v>
      </c>
      <c r="H84" s="87">
        <v>0</v>
      </c>
      <c r="I84" s="87">
        <v>0.24076717138302597</v>
      </c>
      <c r="J84" s="87">
        <v>0</v>
      </c>
      <c r="K84" s="87">
        <v>0</v>
      </c>
      <c r="L84" s="87">
        <v>0.29259957868263475</v>
      </c>
      <c r="M84" s="88">
        <v>0.497250703976163</v>
      </c>
    </row>
    <row r="85" spans="1:13" x14ac:dyDescent="0.25">
      <c r="A85" s="58">
        <v>18</v>
      </c>
      <c r="B85" s="77" t="s">
        <v>36</v>
      </c>
      <c r="C85" s="87">
        <v>0</v>
      </c>
      <c r="D85" s="87">
        <v>0</v>
      </c>
      <c r="E85" s="87">
        <v>0</v>
      </c>
      <c r="F85" s="87">
        <v>0</v>
      </c>
      <c r="G85" s="87">
        <v>0</v>
      </c>
      <c r="H85" s="87">
        <v>0</v>
      </c>
      <c r="I85" s="87">
        <v>0</v>
      </c>
      <c r="J85" s="87">
        <v>0</v>
      </c>
      <c r="K85" s="87">
        <v>0</v>
      </c>
      <c r="L85" s="87">
        <v>0</v>
      </c>
      <c r="M85" s="88">
        <v>0</v>
      </c>
    </row>
    <row r="86" spans="1:13" x14ac:dyDescent="0.25">
      <c r="A86" s="58">
        <v>19</v>
      </c>
      <c r="B86" s="77" t="s">
        <v>37</v>
      </c>
      <c r="C86" s="87">
        <v>0</v>
      </c>
      <c r="D86" s="87">
        <v>0</v>
      </c>
      <c r="E86" s="87">
        <v>0</v>
      </c>
      <c r="F86" s="87">
        <v>0</v>
      </c>
      <c r="G86" s="87">
        <v>0</v>
      </c>
      <c r="H86" s="87">
        <v>0</v>
      </c>
      <c r="I86" s="87">
        <v>0</v>
      </c>
      <c r="J86" s="87">
        <v>0</v>
      </c>
      <c r="K86" s="87">
        <v>0</v>
      </c>
      <c r="L86" s="87">
        <v>0</v>
      </c>
      <c r="M86" s="88">
        <v>0</v>
      </c>
    </row>
    <row r="87" spans="1:13" x14ac:dyDescent="0.25">
      <c r="A87" s="58">
        <v>20</v>
      </c>
      <c r="B87" s="77" t="s">
        <v>38</v>
      </c>
      <c r="C87" s="87">
        <v>0.29712722441408834</v>
      </c>
      <c r="D87" s="87">
        <v>0</v>
      </c>
      <c r="E87" s="87">
        <v>0</v>
      </c>
      <c r="F87" s="87">
        <v>0</v>
      </c>
      <c r="G87" s="87">
        <v>1.2716986968432025</v>
      </c>
      <c r="H87" s="87">
        <v>3.2469450804962476</v>
      </c>
      <c r="I87" s="87">
        <v>1.5423585657085925</v>
      </c>
      <c r="J87" s="87">
        <v>0</v>
      </c>
      <c r="K87" s="87">
        <v>0</v>
      </c>
      <c r="L87" s="87">
        <v>5.1213659089736847</v>
      </c>
      <c r="M87" s="88">
        <v>2.7014438758151345</v>
      </c>
    </row>
    <row r="88" spans="1:13" x14ac:dyDescent="0.25">
      <c r="A88" s="58">
        <v>21</v>
      </c>
      <c r="B88" s="77" t="s">
        <v>39</v>
      </c>
      <c r="C88" s="87">
        <v>0.4730014273534397</v>
      </c>
      <c r="D88" s="87">
        <v>0</v>
      </c>
      <c r="E88" s="87">
        <v>17.65900445733449</v>
      </c>
      <c r="F88" s="87">
        <v>0</v>
      </c>
      <c r="G88" s="87">
        <v>0</v>
      </c>
      <c r="H88" s="87">
        <v>0</v>
      </c>
      <c r="I88" s="87">
        <v>0</v>
      </c>
      <c r="J88" s="87">
        <v>0</v>
      </c>
      <c r="K88" s="87">
        <v>0</v>
      </c>
      <c r="L88" s="87">
        <v>3.9986141902532392E-2</v>
      </c>
      <c r="M88" s="88">
        <v>6.8471837266018354E-2</v>
      </c>
    </row>
    <row r="89" spans="1:13" x14ac:dyDescent="0.25">
      <c r="A89" s="58">
        <v>22</v>
      </c>
      <c r="B89" s="77" t="s">
        <v>40</v>
      </c>
      <c r="C89" s="87">
        <v>0.22950900645237793</v>
      </c>
      <c r="D89" s="87">
        <v>0</v>
      </c>
      <c r="E89" s="87">
        <v>0</v>
      </c>
      <c r="F89" s="87">
        <v>0</v>
      </c>
      <c r="G89" s="87">
        <v>0</v>
      </c>
      <c r="H89" s="87">
        <v>0</v>
      </c>
      <c r="I89" s="87">
        <v>0</v>
      </c>
      <c r="J89" s="87">
        <v>0</v>
      </c>
      <c r="K89" s="87">
        <v>0</v>
      </c>
      <c r="L89" s="87">
        <v>8.9214775347466579E-2</v>
      </c>
      <c r="M89" s="88">
        <v>5.8873171442836457E-2</v>
      </c>
    </row>
    <row r="90" spans="1:13" x14ac:dyDescent="0.25">
      <c r="A90" s="58">
        <v>23</v>
      </c>
      <c r="B90" s="77" t="s">
        <v>41</v>
      </c>
      <c r="C90" s="87">
        <v>2.0090438824444172</v>
      </c>
      <c r="D90" s="87">
        <v>0</v>
      </c>
      <c r="E90" s="87">
        <v>25.808007508890057</v>
      </c>
      <c r="F90" s="87">
        <v>0</v>
      </c>
      <c r="G90" s="87">
        <v>0</v>
      </c>
      <c r="H90" s="87">
        <v>0</v>
      </c>
      <c r="I90" s="87">
        <v>0</v>
      </c>
      <c r="J90" s="87">
        <v>3.3539616883664258E-3</v>
      </c>
      <c r="K90" s="87">
        <v>0</v>
      </c>
      <c r="L90" s="87">
        <v>0</v>
      </c>
      <c r="M90" s="88">
        <v>0.22765547128963148</v>
      </c>
    </row>
    <row r="91" spans="1:13" x14ac:dyDescent="0.25">
      <c r="A91" s="58">
        <v>24</v>
      </c>
      <c r="B91" s="77" t="s">
        <v>42</v>
      </c>
      <c r="C91" s="87">
        <v>0.27683338286790093</v>
      </c>
      <c r="D91" s="87">
        <v>0</v>
      </c>
      <c r="E91" s="87">
        <v>0</v>
      </c>
      <c r="F91" s="87">
        <v>0</v>
      </c>
      <c r="G91" s="87">
        <v>0</v>
      </c>
      <c r="H91" s="87">
        <v>0</v>
      </c>
      <c r="I91" s="87">
        <v>0</v>
      </c>
      <c r="J91" s="87">
        <v>0</v>
      </c>
      <c r="K91" s="87">
        <v>0</v>
      </c>
      <c r="L91" s="87">
        <v>4.4031326918508827E-2</v>
      </c>
      <c r="M91" s="88">
        <v>4.7567132948013818E-2</v>
      </c>
    </row>
    <row r="92" spans="1:13" x14ac:dyDescent="0.25">
      <c r="A92" s="58">
        <v>25</v>
      </c>
      <c r="B92" s="77" t="s">
        <v>43</v>
      </c>
      <c r="C92" s="87">
        <v>0.22876998173281105</v>
      </c>
      <c r="D92" s="87">
        <v>12.19477849438139</v>
      </c>
      <c r="E92" s="87">
        <v>0</v>
      </c>
      <c r="F92" s="87">
        <v>0</v>
      </c>
      <c r="G92" s="87">
        <v>0</v>
      </c>
      <c r="H92" s="87">
        <v>0</v>
      </c>
      <c r="I92" s="87">
        <v>0</v>
      </c>
      <c r="J92" s="87">
        <v>2.8571561132771492</v>
      </c>
      <c r="K92" s="87">
        <v>5.8232688270756824E-2</v>
      </c>
      <c r="L92" s="87">
        <v>0</v>
      </c>
      <c r="M92" s="88">
        <v>2.5969401337411831E-2</v>
      </c>
    </row>
    <row r="93" spans="1:13" x14ac:dyDescent="0.25">
      <c r="A93" s="58">
        <v>26</v>
      </c>
      <c r="B93" s="77" t="s">
        <v>44</v>
      </c>
      <c r="C93" s="87">
        <v>4.1282523353352703E-2</v>
      </c>
      <c r="D93" s="87">
        <v>13.067845776889065</v>
      </c>
      <c r="E93" s="87">
        <v>0</v>
      </c>
      <c r="F93" s="87">
        <v>0</v>
      </c>
      <c r="G93" s="87">
        <v>0</v>
      </c>
      <c r="H93" s="87">
        <v>0</v>
      </c>
      <c r="I93" s="87">
        <v>0</v>
      </c>
      <c r="J93" s="87">
        <v>0</v>
      </c>
      <c r="K93" s="87">
        <v>0</v>
      </c>
      <c r="L93" s="87">
        <v>0</v>
      </c>
      <c r="M93" s="88">
        <v>4.695839023894947E-3</v>
      </c>
    </row>
    <row r="94" spans="1:13" x14ac:dyDescent="0.25">
      <c r="A94" s="58">
        <v>27</v>
      </c>
      <c r="B94" s="77" t="s">
        <v>45</v>
      </c>
      <c r="C94" s="87">
        <v>0.50154225652776074</v>
      </c>
      <c r="D94" s="87">
        <v>22.239276762328554</v>
      </c>
      <c r="E94" s="87">
        <v>0</v>
      </c>
      <c r="F94" s="87">
        <v>0</v>
      </c>
      <c r="G94" s="87">
        <v>1.0481363036344045E-2</v>
      </c>
      <c r="H94" s="87">
        <v>0.55993827422870091</v>
      </c>
      <c r="I94" s="87">
        <v>0</v>
      </c>
      <c r="J94" s="87">
        <v>0</v>
      </c>
      <c r="K94" s="87">
        <v>0</v>
      </c>
      <c r="L94" s="87">
        <v>4.8856088685067717E-2</v>
      </c>
      <c r="M94" s="88">
        <v>9.5757978043578662E-2</v>
      </c>
    </row>
    <row r="95" spans="1:13" x14ac:dyDescent="0.25">
      <c r="A95" s="58">
        <v>28</v>
      </c>
      <c r="B95" s="77" t="s">
        <v>46</v>
      </c>
      <c r="C95" s="87">
        <v>0.21508149038626778</v>
      </c>
      <c r="D95" s="87">
        <v>1.689807643563241</v>
      </c>
      <c r="E95" s="87">
        <v>0</v>
      </c>
      <c r="F95" s="87">
        <v>0</v>
      </c>
      <c r="G95" s="87">
        <v>0</v>
      </c>
      <c r="H95" s="87">
        <v>0</v>
      </c>
      <c r="I95" s="87">
        <v>0</v>
      </c>
      <c r="J95" s="87">
        <v>2.7167089675768048E-2</v>
      </c>
      <c r="K95" s="87">
        <v>0</v>
      </c>
      <c r="L95" s="87">
        <v>0</v>
      </c>
      <c r="M95" s="88">
        <v>2.4344620599568517E-2</v>
      </c>
    </row>
    <row r="96" spans="1:13" x14ac:dyDescent="0.25">
      <c r="A96" s="58">
        <v>29</v>
      </c>
      <c r="B96" s="77" t="s">
        <v>47</v>
      </c>
      <c r="C96" s="87">
        <v>0.26596481803422922</v>
      </c>
      <c r="D96" s="87">
        <v>2.1122595544540514</v>
      </c>
      <c r="E96" s="87">
        <v>0</v>
      </c>
      <c r="F96" s="87">
        <v>0</v>
      </c>
      <c r="G96" s="87">
        <v>0</v>
      </c>
      <c r="H96" s="87">
        <v>0</v>
      </c>
      <c r="I96" s="87">
        <v>0</v>
      </c>
      <c r="J96" s="87">
        <v>0</v>
      </c>
      <c r="K96" s="87">
        <v>0</v>
      </c>
      <c r="L96" s="87">
        <v>0</v>
      </c>
      <c r="M96" s="88">
        <v>3.0103915339566922E-2</v>
      </c>
    </row>
    <row r="97" spans="1:13" x14ac:dyDescent="0.25">
      <c r="A97" s="58">
        <v>30</v>
      </c>
      <c r="B97" s="77" t="s">
        <v>48</v>
      </c>
      <c r="C97" s="87">
        <v>0.19469031380062832</v>
      </c>
      <c r="D97" s="87">
        <v>0</v>
      </c>
      <c r="E97" s="87">
        <v>0</v>
      </c>
      <c r="F97" s="87">
        <v>0</v>
      </c>
      <c r="G97" s="87">
        <v>0</v>
      </c>
      <c r="H97" s="87">
        <v>0</v>
      </c>
      <c r="I97" s="87">
        <v>0</v>
      </c>
      <c r="J97" s="87">
        <v>0</v>
      </c>
      <c r="K97" s="87">
        <v>0</v>
      </c>
      <c r="L97" s="87">
        <v>0</v>
      </c>
      <c r="M97" s="88">
        <v>2.2033714312378758E-2</v>
      </c>
    </row>
    <row r="98" spans="1:13" x14ac:dyDescent="0.25">
      <c r="A98" s="58">
        <v>31</v>
      </c>
      <c r="B98" s="77" t="s">
        <v>49</v>
      </c>
      <c r="C98" s="87">
        <v>4.1105467534164879E-2</v>
      </c>
      <c r="D98" s="87">
        <v>0</v>
      </c>
      <c r="E98" s="87">
        <v>0</v>
      </c>
      <c r="F98" s="87">
        <v>0</v>
      </c>
      <c r="G98" s="87">
        <v>6.9460482682377048E-2</v>
      </c>
      <c r="H98" s="87">
        <v>9.8265150516595595E-3</v>
      </c>
      <c r="I98" s="87">
        <v>0</v>
      </c>
      <c r="J98" s="87">
        <v>0</v>
      </c>
      <c r="K98" s="87">
        <v>0</v>
      </c>
      <c r="L98" s="87">
        <v>0.1384987468335688</v>
      </c>
      <c r="M98" s="88">
        <v>7.493266034783147E-2</v>
      </c>
    </row>
    <row r="99" spans="1:13" x14ac:dyDescent="0.25">
      <c r="A99" s="58">
        <v>32</v>
      </c>
      <c r="B99" s="77" t="s">
        <v>50</v>
      </c>
      <c r="C99" s="87">
        <v>5.1827837008290495E-2</v>
      </c>
      <c r="D99" s="87">
        <v>0</v>
      </c>
      <c r="E99" s="87">
        <v>0</v>
      </c>
      <c r="F99" s="87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8">
        <v>5.8655190994176647E-3</v>
      </c>
    </row>
    <row r="100" spans="1:13" x14ac:dyDescent="0.25">
      <c r="A100" s="58">
        <v>33</v>
      </c>
      <c r="B100" s="77" t="s">
        <v>51</v>
      </c>
      <c r="C100" s="87">
        <v>4.2443723213247502</v>
      </c>
      <c r="D100" s="87">
        <v>0</v>
      </c>
      <c r="E100" s="87">
        <v>0</v>
      </c>
      <c r="F100" s="87">
        <v>0</v>
      </c>
      <c r="G100" s="87">
        <v>0.44435543565393759</v>
      </c>
      <c r="H100" s="87">
        <v>6.2376396416077154E-3</v>
      </c>
      <c r="I100" s="87">
        <v>0.1127288897454769</v>
      </c>
      <c r="J100" s="87">
        <v>0</v>
      </c>
      <c r="K100" s="87">
        <v>2.114181969515287</v>
      </c>
      <c r="L100" s="87">
        <v>5.1324204021969617</v>
      </c>
      <c r="M100" s="88">
        <v>2.5197171095016428</v>
      </c>
    </row>
    <row r="101" spans="1:13" x14ac:dyDescent="0.25">
      <c r="A101" s="58">
        <v>34</v>
      </c>
      <c r="B101" s="77" t="s">
        <v>70</v>
      </c>
      <c r="C101" s="87">
        <v>8.462635925849683E-3</v>
      </c>
      <c r="D101" s="87">
        <v>0</v>
      </c>
      <c r="E101" s="87">
        <v>0</v>
      </c>
      <c r="F101" s="87">
        <v>0</v>
      </c>
      <c r="G101" s="87">
        <v>2.9052589894336887</v>
      </c>
      <c r="H101" s="87">
        <v>0</v>
      </c>
      <c r="I101" s="87">
        <v>4.1564303416566695</v>
      </c>
      <c r="J101" s="87">
        <v>0</v>
      </c>
      <c r="K101" s="87">
        <v>0</v>
      </c>
      <c r="L101" s="87">
        <v>22.957323340533616</v>
      </c>
      <c r="M101" s="88">
        <v>10.142118584671351</v>
      </c>
    </row>
    <row r="102" spans="1:13" x14ac:dyDescent="0.25">
      <c r="A102" s="58">
        <v>35</v>
      </c>
      <c r="B102" s="77" t="s">
        <v>53</v>
      </c>
      <c r="C102" s="87">
        <v>0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8">
        <v>0</v>
      </c>
    </row>
    <row r="103" spans="1:13" x14ac:dyDescent="0.25">
      <c r="A103" s="58">
        <v>36</v>
      </c>
      <c r="B103" s="77" t="s">
        <v>54</v>
      </c>
      <c r="C103" s="87">
        <v>0</v>
      </c>
      <c r="D103" s="87">
        <v>0</v>
      </c>
      <c r="E103" s="87">
        <v>0</v>
      </c>
      <c r="F103" s="87">
        <v>0</v>
      </c>
      <c r="G103" s="87">
        <v>0</v>
      </c>
      <c r="H103" s="87">
        <v>0</v>
      </c>
      <c r="I103" s="87">
        <v>0</v>
      </c>
      <c r="J103" s="87">
        <v>0</v>
      </c>
      <c r="K103" s="87">
        <v>0</v>
      </c>
      <c r="L103" s="87">
        <v>0</v>
      </c>
      <c r="M103" s="88">
        <v>0</v>
      </c>
    </row>
    <row r="104" spans="1:13" x14ac:dyDescent="0.25">
      <c r="A104" s="58">
        <v>37</v>
      </c>
      <c r="B104" s="77" t="s">
        <v>55</v>
      </c>
      <c r="C104" s="87">
        <v>0</v>
      </c>
      <c r="D104" s="87">
        <v>0</v>
      </c>
      <c r="E104" s="87">
        <v>0</v>
      </c>
      <c r="F104" s="87">
        <v>0</v>
      </c>
      <c r="G104" s="87">
        <v>0</v>
      </c>
      <c r="H104" s="87">
        <v>0</v>
      </c>
      <c r="I104" s="87">
        <v>0</v>
      </c>
      <c r="J104" s="87">
        <v>0</v>
      </c>
      <c r="K104" s="87">
        <v>0</v>
      </c>
      <c r="L104" s="87">
        <v>0</v>
      </c>
      <c r="M104" s="88">
        <v>0</v>
      </c>
    </row>
    <row r="105" spans="1:13" x14ac:dyDescent="0.25">
      <c r="A105" s="58">
        <v>38</v>
      </c>
      <c r="B105" s="77" t="s">
        <v>56</v>
      </c>
      <c r="C105" s="87">
        <v>0</v>
      </c>
      <c r="D105" s="87">
        <v>0</v>
      </c>
      <c r="E105" s="87">
        <v>0</v>
      </c>
      <c r="F105" s="87">
        <v>0</v>
      </c>
      <c r="G105" s="87">
        <v>0</v>
      </c>
      <c r="H105" s="87">
        <v>0</v>
      </c>
      <c r="I105" s="87">
        <v>0</v>
      </c>
      <c r="J105" s="87">
        <v>0</v>
      </c>
      <c r="K105" s="87">
        <v>0</v>
      </c>
      <c r="L105" s="87">
        <v>0</v>
      </c>
      <c r="M105" s="88">
        <v>0</v>
      </c>
    </row>
    <row r="106" spans="1:13" x14ac:dyDescent="0.25">
      <c r="A106" s="58">
        <v>39</v>
      </c>
      <c r="B106" s="77" t="s">
        <v>71</v>
      </c>
      <c r="C106" s="87">
        <v>3.9987718411145221</v>
      </c>
      <c r="D106" s="87">
        <v>0</v>
      </c>
      <c r="E106" s="87">
        <v>0</v>
      </c>
      <c r="F106" s="87">
        <v>0</v>
      </c>
      <c r="G106" s="87">
        <v>0.18692137259233713</v>
      </c>
      <c r="H106" s="87">
        <v>1.1149798216767175</v>
      </c>
      <c r="I106" s="87">
        <v>0</v>
      </c>
      <c r="J106" s="87">
        <v>0.15853617907293369</v>
      </c>
      <c r="K106" s="87">
        <v>0.66459747337424602</v>
      </c>
      <c r="L106" s="87">
        <v>2.8983082623543236E-3</v>
      </c>
      <c r="M106" s="88">
        <v>0.54100523940943568</v>
      </c>
    </row>
    <row r="107" spans="1:13" x14ac:dyDescent="0.25">
      <c r="A107" s="58">
        <v>40</v>
      </c>
      <c r="B107" s="77" t="s">
        <v>58</v>
      </c>
      <c r="C107" s="87">
        <v>0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8">
        <v>0</v>
      </c>
    </row>
    <row r="108" spans="1:13" ht="15.75" thickBot="1" x14ac:dyDescent="0.3">
      <c r="A108" s="58">
        <v>41</v>
      </c>
      <c r="B108" s="77" t="s">
        <v>59</v>
      </c>
      <c r="C108" s="87">
        <v>0</v>
      </c>
      <c r="D108" s="87">
        <v>0</v>
      </c>
      <c r="E108" s="87">
        <v>0</v>
      </c>
      <c r="F108" s="87">
        <v>0</v>
      </c>
      <c r="G108" s="87">
        <v>0</v>
      </c>
      <c r="H108" s="87">
        <v>0</v>
      </c>
      <c r="I108" s="87">
        <v>0</v>
      </c>
      <c r="J108" s="87">
        <v>0</v>
      </c>
      <c r="K108" s="87">
        <v>0</v>
      </c>
      <c r="L108" s="87">
        <v>0</v>
      </c>
      <c r="M108" s="89">
        <v>0</v>
      </c>
    </row>
    <row r="109" spans="1:13" ht="17.25" thickTop="1" thickBot="1" x14ac:dyDescent="0.3">
      <c r="A109" s="66"/>
      <c r="B109" s="80" t="s">
        <v>4</v>
      </c>
      <c r="C109" s="90">
        <v>100</v>
      </c>
      <c r="D109" s="90">
        <v>100</v>
      </c>
      <c r="E109" s="90">
        <v>100</v>
      </c>
      <c r="F109" s="90">
        <v>0</v>
      </c>
      <c r="G109" s="90">
        <v>100</v>
      </c>
      <c r="H109" s="90">
        <v>100</v>
      </c>
      <c r="I109" s="90">
        <v>100</v>
      </c>
      <c r="J109" s="90">
        <v>100</v>
      </c>
      <c r="K109" s="90">
        <v>100</v>
      </c>
      <c r="L109" s="90">
        <v>100</v>
      </c>
      <c r="M109" s="91">
        <v>100</v>
      </c>
    </row>
    <row r="110" spans="1:13" ht="17.25" thickTop="1" thickBot="1" x14ac:dyDescent="0.3">
      <c r="A110" s="66"/>
      <c r="B110" s="80" t="s">
        <v>72</v>
      </c>
      <c r="C110" s="92">
        <v>2209539.3520219997</v>
      </c>
      <c r="D110" s="92">
        <v>35.506999999999998</v>
      </c>
      <c r="E110" s="92">
        <v>216.09372199999999</v>
      </c>
      <c r="F110" s="92">
        <v>0</v>
      </c>
      <c r="G110" s="92">
        <v>5309556.4104620023</v>
      </c>
      <c r="H110" s="92">
        <v>630739.86733000015</v>
      </c>
      <c r="I110" s="92">
        <v>4158391.3880320005</v>
      </c>
      <c r="J110" s="92">
        <v>71.557168000000004</v>
      </c>
      <c r="K110" s="92">
        <v>15467.106650000002</v>
      </c>
      <c r="L110" s="92">
        <v>7199513.9616550012</v>
      </c>
      <c r="M110" s="93">
        <v>19523531.244041</v>
      </c>
    </row>
    <row r="111" spans="1:13" s="101" customFormat="1" ht="15.75" thickTop="1" x14ac:dyDescent="0.25"/>
    <row r="112" spans="1:13" s="101" customFormat="1" x14ac:dyDescent="0.25">
      <c r="A112" s="102" t="s">
        <v>86</v>
      </c>
      <c r="B112" s="102" t="s">
        <v>89</v>
      </c>
    </row>
    <row r="113" spans="1:2" s="101" customFormat="1" x14ac:dyDescent="0.25">
      <c r="A113" s="102" t="s">
        <v>88</v>
      </c>
      <c r="B113" s="102" t="s">
        <v>96</v>
      </c>
    </row>
    <row r="114" spans="1:2" s="101" customFormat="1" x14ac:dyDescent="0.25">
      <c r="A114" s="102"/>
      <c r="B114" s="102"/>
    </row>
    <row r="115" spans="1:2" s="101" customFormat="1" x14ac:dyDescent="0.25">
      <c r="A115" s="102"/>
      <c r="B115" s="102" t="s">
        <v>64</v>
      </c>
    </row>
    <row r="116" spans="1:2" s="101" customFormat="1" x14ac:dyDescent="0.25"/>
    <row r="117" spans="1:2" s="101" customFormat="1" x14ac:dyDescent="0.25"/>
    <row r="118" spans="1:2" s="101" customFormat="1" x14ac:dyDescent="0.25"/>
    <row r="119" spans="1:2" s="101" customFormat="1" x14ac:dyDescent="0.25"/>
    <row r="120" spans="1:2" s="101" customFormat="1" x14ac:dyDescent="0.25"/>
    <row r="121" spans="1:2" s="101" customFormat="1" x14ac:dyDescent="0.25"/>
    <row r="122" spans="1:2" s="101" customFormat="1" x14ac:dyDescent="0.25"/>
    <row r="123" spans="1:2" s="101" customFormat="1" x14ac:dyDescent="0.25"/>
    <row r="124" spans="1:2" s="101" customFormat="1" x14ac:dyDescent="0.25"/>
    <row r="125" spans="1:2" s="101" customFormat="1" x14ac:dyDescent="0.25"/>
    <row r="126" spans="1:2" s="101" customFormat="1" x14ac:dyDescent="0.25"/>
    <row r="127" spans="1:2" s="101" customFormat="1" x14ac:dyDescent="0.25"/>
    <row r="128" spans="1:2" s="101" customFormat="1" x14ac:dyDescent="0.25"/>
    <row r="129" s="101" customFormat="1" x14ac:dyDescent="0.25"/>
    <row r="130" s="101" customFormat="1" x14ac:dyDescent="0.25"/>
    <row r="131" s="101" customFormat="1" x14ac:dyDescent="0.25"/>
    <row r="132" s="101" customFormat="1" x14ac:dyDescent="0.25"/>
    <row r="133" s="101" customFormat="1" x14ac:dyDescent="0.25"/>
    <row r="134" s="101" customFormat="1" x14ac:dyDescent="0.25"/>
    <row r="135" s="101" customFormat="1" x14ac:dyDescent="0.25"/>
    <row r="136" s="101" customFormat="1" x14ac:dyDescent="0.25"/>
    <row r="137" s="101" customFormat="1" x14ac:dyDescent="0.25"/>
    <row r="138" s="101" customFormat="1" x14ac:dyDescent="0.25"/>
    <row r="139" s="101" customFormat="1" x14ac:dyDescent="0.25"/>
    <row r="140" s="101" customFormat="1" x14ac:dyDescent="0.25"/>
    <row r="141" s="101" customFormat="1" x14ac:dyDescent="0.25"/>
    <row r="142" s="101" customFormat="1" x14ac:dyDescent="0.25"/>
    <row r="143" s="101" customFormat="1" x14ac:dyDescent="0.25"/>
    <row r="144" s="101" customFormat="1" x14ac:dyDescent="0.25"/>
    <row r="145" s="101" customFormat="1" x14ac:dyDescent="0.25"/>
    <row r="146" s="101" customFormat="1" x14ac:dyDescent="0.25"/>
    <row r="147" s="101" customFormat="1" x14ac:dyDescent="0.25"/>
    <row r="148" s="101" customFormat="1" x14ac:dyDescent="0.25"/>
    <row r="149" s="101" customFormat="1" x14ac:dyDescent="0.25"/>
    <row r="150" s="101" customFormat="1" x14ac:dyDescent="0.25"/>
    <row r="151" s="101" customFormat="1" x14ac:dyDescent="0.25"/>
    <row r="152" s="101" customFormat="1" x14ac:dyDescent="0.25"/>
    <row r="153" s="101" customFormat="1" x14ac:dyDescent="0.25"/>
    <row r="154" s="101" customFormat="1" x14ac:dyDescent="0.25"/>
    <row r="155" s="101" customFormat="1" x14ac:dyDescent="0.25"/>
    <row r="156" s="101" customFormat="1" x14ac:dyDescent="0.25"/>
    <row r="157" s="101" customFormat="1" x14ac:dyDescent="0.25"/>
    <row r="158" s="101" customFormat="1" x14ac:dyDescent="0.25"/>
    <row r="159" s="101" customFormat="1" x14ac:dyDescent="0.25"/>
    <row r="160" s="101" customFormat="1" x14ac:dyDescent="0.25"/>
    <row r="161" s="101" customFormat="1" x14ac:dyDescent="0.25"/>
    <row r="162" s="101" customFormat="1" x14ac:dyDescent="0.25"/>
    <row r="163" s="101" customFormat="1" x14ac:dyDescent="0.25"/>
    <row r="164" s="101" customFormat="1" x14ac:dyDescent="0.25"/>
    <row r="165" s="101" customFormat="1" x14ac:dyDescent="0.25"/>
    <row r="166" s="101" customFormat="1" x14ac:dyDescent="0.25"/>
    <row r="167" s="101" customFormat="1" x14ac:dyDescent="0.25"/>
    <row r="168" s="101" customFormat="1" x14ac:dyDescent="0.25"/>
    <row r="169" s="101" customFormat="1" x14ac:dyDescent="0.25"/>
    <row r="170" s="101" customFormat="1" x14ac:dyDescent="0.25"/>
    <row r="293" spans="1:13" ht="15" customHeight="1" x14ac:dyDescent="0.25"/>
    <row r="294" spans="1:13" ht="15.75" x14ac:dyDescent="0.25">
      <c r="A294" s="72"/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52"/>
      <c r="M294" s="73"/>
    </row>
    <row r="295" spans="1:13" ht="15.75" x14ac:dyDescent="0.25">
      <c r="A295" s="74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6"/>
    </row>
    <row r="296" spans="1:13" ht="15.75" x14ac:dyDescent="0.25">
      <c r="A296" s="7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95"/>
    </row>
    <row r="297" spans="1:13" x14ac:dyDescent="0.25">
      <c r="A297" s="58"/>
      <c r="B297" s="51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</row>
    <row r="298" spans="1:13" x14ac:dyDescent="0.25">
      <c r="A298" s="58"/>
      <c r="B298" s="51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</row>
    <row r="299" spans="1:13" x14ac:dyDescent="0.25">
      <c r="A299" s="58"/>
      <c r="B299" s="51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</row>
    <row r="300" spans="1:13" x14ac:dyDescent="0.25">
      <c r="A300" s="58"/>
      <c r="B300" s="51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</row>
    <row r="301" spans="1:13" x14ac:dyDescent="0.25">
      <c r="A301" s="58"/>
      <c r="B301" s="51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</row>
    <row r="302" spans="1:13" x14ac:dyDescent="0.25">
      <c r="A302" s="58"/>
      <c r="B302" s="51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</row>
    <row r="303" spans="1:13" x14ac:dyDescent="0.25">
      <c r="A303" s="58"/>
      <c r="B303" s="51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</row>
    <row r="304" spans="1:13" x14ac:dyDescent="0.25">
      <c r="A304" s="58"/>
      <c r="B304" s="51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</row>
    <row r="305" spans="1:13" x14ac:dyDescent="0.25">
      <c r="A305" s="58"/>
      <c r="B305" s="51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</row>
    <row r="306" spans="1:13" x14ac:dyDescent="0.25">
      <c r="A306" s="58"/>
      <c r="B306" s="51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</row>
    <row r="307" spans="1:13" x14ac:dyDescent="0.25">
      <c r="A307" s="58"/>
      <c r="B307" s="51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</row>
    <row r="308" spans="1:13" x14ac:dyDescent="0.25">
      <c r="A308" s="58"/>
      <c r="B308" s="51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</row>
    <row r="309" spans="1:13" x14ac:dyDescent="0.25">
      <c r="A309" s="58"/>
      <c r="B309" s="51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</row>
    <row r="310" spans="1:13" x14ac:dyDescent="0.25">
      <c r="A310" s="58"/>
      <c r="B310" s="51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</row>
    <row r="311" spans="1:13" x14ac:dyDescent="0.25">
      <c r="A311" s="58"/>
      <c r="B311" s="51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</row>
    <row r="312" spans="1:13" x14ac:dyDescent="0.25">
      <c r="A312" s="58"/>
      <c r="B312" s="51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</row>
    <row r="313" spans="1:13" x14ac:dyDescent="0.25">
      <c r="A313" s="58"/>
      <c r="B313" s="51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</row>
    <row r="314" spans="1:13" x14ac:dyDescent="0.25">
      <c r="A314" s="58"/>
      <c r="B314" s="51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</row>
    <row r="315" spans="1:13" x14ac:dyDescent="0.25">
      <c r="A315" s="58"/>
      <c r="B315" s="51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</row>
    <row r="316" spans="1:13" x14ac:dyDescent="0.25">
      <c r="A316" s="58"/>
      <c r="B316" s="51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</row>
    <row r="317" spans="1:13" x14ac:dyDescent="0.25">
      <c r="A317" s="58"/>
      <c r="B317" s="51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</row>
    <row r="318" spans="1:13" x14ac:dyDescent="0.25">
      <c r="A318" s="58"/>
      <c r="B318" s="51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</row>
    <row r="319" spans="1:13" x14ac:dyDescent="0.25">
      <c r="A319" s="58"/>
      <c r="B319" s="51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</row>
    <row r="320" spans="1:13" x14ac:dyDescent="0.25">
      <c r="A320" s="58"/>
      <c r="B320" s="51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</row>
    <row r="321" spans="1:13" x14ac:dyDescent="0.25">
      <c r="A321" s="58"/>
      <c r="B321" s="51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</row>
    <row r="322" spans="1:13" x14ac:dyDescent="0.25">
      <c r="A322" s="58"/>
      <c r="B322" s="51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</row>
    <row r="323" spans="1:13" x14ac:dyDescent="0.25">
      <c r="A323" s="58"/>
      <c r="B323" s="51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</row>
    <row r="324" spans="1:13" x14ac:dyDescent="0.25">
      <c r="A324" s="58"/>
      <c r="B324" s="51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</row>
    <row r="325" spans="1:13" x14ac:dyDescent="0.25">
      <c r="A325" s="58"/>
      <c r="B325" s="51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</row>
    <row r="326" spans="1:13" x14ac:dyDescent="0.25">
      <c r="A326" s="58"/>
      <c r="B326" s="51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</row>
    <row r="327" spans="1:13" x14ac:dyDescent="0.25">
      <c r="A327" s="58"/>
      <c r="B327" s="51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</row>
    <row r="328" spans="1:13" x14ac:dyDescent="0.25">
      <c r="A328" s="58"/>
      <c r="B328" s="51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</row>
    <row r="329" spans="1:13" x14ac:dyDescent="0.25">
      <c r="A329" s="58"/>
      <c r="B329" s="51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</row>
    <row r="330" spans="1:13" x14ac:dyDescent="0.25">
      <c r="A330" s="58"/>
      <c r="B330" s="51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</row>
    <row r="331" spans="1:13" x14ac:dyDescent="0.25">
      <c r="A331" s="58"/>
      <c r="B331" s="51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</row>
    <row r="332" spans="1:13" x14ac:dyDescent="0.25">
      <c r="A332" s="58"/>
      <c r="B332" s="51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</row>
    <row r="333" spans="1:13" ht="15.75" x14ac:dyDescent="0.25">
      <c r="A333" s="58"/>
      <c r="B333" s="94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</row>
    <row r="334" spans="1:13" ht="15.75" x14ac:dyDescent="0.25">
      <c r="A334" s="68"/>
      <c r="B334" s="69"/>
      <c r="C334" s="97"/>
      <c r="D334" s="97"/>
      <c r="E334" s="97"/>
      <c r="F334" s="97"/>
      <c r="G334" s="97"/>
      <c r="H334" s="97"/>
      <c r="I334" s="97"/>
      <c r="J334" s="97"/>
      <c r="K334" s="97"/>
      <c r="L334" s="97"/>
      <c r="M334" s="98"/>
    </row>
  </sheetData>
  <mergeCells count="8">
    <mergeCell ref="A63:M63"/>
    <mergeCell ref="C65:K65"/>
    <mergeCell ref="A1:M1"/>
    <mergeCell ref="A2:M2"/>
    <mergeCell ref="A3:M3"/>
    <mergeCell ref="B4:K4"/>
    <mergeCell ref="A61:M61"/>
    <mergeCell ref="A62:M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5"/>
  <sheetViews>
    <sheetView topLeftCell="A68" workbookViewId="0">
      <selection activeCell="B69" sqref="B69"/>
    </sheetView>
  </sheetViews>
  <sheetFormatPr baseColWidth="10" defaultRowHeight="15" x14ac:dyDescent="0.25"/>
  <cols>
    <col min="1" max="1" width="3.7109375" customWidth="1"/>
    <col min="2" max="2" width="46.85546875" customWidth="1"/>
    <col min="3" max="3" width="31.140625" customWidth="1"/>
    <col min="4" max="4" width="19.85546875" customWidth="1"/>
    <col min="5" max="5" width="17.42578125" customWidth="1"/>
    <col min="6" max="6" width="24.5703125" customWidth="1"/>
    <col min="7" max="7" width="29.85546875" customWidth="1"/>
    <col min="8" max="8" width="18.85546875" customWidth="1"/>
    <col min="9" max="9" width="26.7109375" customWidth="1"/>
    <col min="10" max="10" width="24" customWidth="1"/>
    <col min="11" max="11" width="22.85546875" customWidth="1"/>
    <col min="12" max="12" width="22" customWidth="1"/>
    <col min="13" max="13" width="25.42578125" customWidth="1"/>
    <col min="15" max="15" width="13.7109375" bestFit="1" customWidth="1"/>
    <col min="257" max="257" width="3.7109375" customWidth="1"/>
    <col min="258" max="258" width="46.85546875" customWidth="1"/>
    <col min="259" max="259" width="31.140625" customWidth="1"/>
    <col min="260" max="260" width="19.85546875" customWidth="1"/>
    <col min="261" max="261" width="17.42578125" customWidth="1"/>
    <col min="262" max="262" width="24.5703125" customWidth="1"/>
    <col min="263" max="263" width="29.85546875" customWidth="1"/>
    <col min="264" max="264" width="18.85546875" customWidth="1"/>
    <col min="265" max="265" width="26.7109375" customWidth="1"/>
    <col min="266" max="266" width="24" customWidth="1"/>
    <col min="267" max="267" width="22.85546875" customWidth="1"/>
    <col min="268" max="268" width="22" customWidth="1"/>
    <col min="269" max="269" width="25.42578125" customWidth="1"/>
    <col min="271" max="271" width="13.7109375" bestFit="1" customWidth="1"/>
    <col min="513" max="513" width="3.7109375" customWidth="1"/>
    <col min="514" max="514" width="46.85546875" customWidth="1"/>
    <col min="515" max="515" width="31.140625" customWidth="1"/>
    <col min="516" max="516" width="19.85546875" customWidth="1"/>
    <col min="517" max="517" width="17.42578125" customWidth="1"/>
    <col min="518" max="518" width="24.5703125" customWidth="1"/>
    <col min="519" max="519" width="29.85546875" customWidth="1"/>
    <col min="520" max="520" width="18.85546875" customWidth="1"/>
    <col min="521" max="521" width="26.7109375" customWidth="1"/>
    <col min="522" max="522" width="24" customWidth="1"/>
    <col min="523" max="523" width="22.85546875" customWidth="1"/>
    <col min="524" max="524" width="22" customWidth="1"/>
    <col min="525" max="525" width="25.42578125" customWidth="1"/>
    <col min="527" max="527" width="13.7109375" bestFit="1" customWidth="1"/>
    <col min="769" max="769" width="3.7109375" customWidth="1"/>
    <col min="770" max="770" width="46.85546875" customWidth="1"/>
    <col min="771" max="771" width="31.140625" customWidth="1"/>
    <col min="772" max="772" width="19.85546875" customWidth="1"/>
    <col min="773" max="773" width="17.42578125" customWidth="1"/>
    <col min="774" max="774" width="24.5703125" customWidth="1"/>
    <col min="775" max="775" width="29.85546875" customWidth="1"/>
    <col min="776" max="776" width="18.85546875" customWidth="1"/>
    <col min="777" max="777" width="26.7109375" customWidth="1"/>
    <col min="778" max="778" width="24" customWidth="1"/>
    <col min="779" max="779" width="22.85546875" customWidth="1"/>
    <col min="780" max="780" width="22" customWidth="1"/>
    <col min="781" max="781" width="25.42578125" customWidth="1"/>
    <col min="783" max="783" width="13.7109375" bestFit="1" customWidth="1"/>
    <col min="1025" max="1025" width="3.7109375" customWidth="1"/>
    <col min="1026" max="1026" width="46.85546875" customWidth="1"/>
    <col min="1027" max="1027" width="31.140625" customWidth="1"/>
    <col min="1028" max="1028" width="19.85546875" customWidth="1"/>
    <col min="1029" max="1029" width="17.42578125" customWidth="1"/>
    <col min="1030" max="1030" width="24.5703125" customWidth="1"/>
    <col min="1031" max="1031" width="29.85546875" customWidth="1"/>
    <col min="1032" max="1032" width="18.85546875" customWidth="1"/>
    <col min="1033" max="1033" width="26.7109375" customWidth="1"/>
    <col min="1034" max="1034" width="24" customWidth="1"/>
    <col min="1035" max="1035" width="22.85546875" customWidth="1"/>
    <col min="1036" max="1036" width="22" customWidth="1"/>
    <col min="1037" max="1037" width="25.42578125" customWidth="1"/>
    <col min="1039" max="1039" width="13.7109375" bestFit="1" customWidth="1"/>
    <col min="1281" max="1281" width="3.7109375" customWidth="1"/>
    <col min="1282" max="1282" width="46.85546875" customWidth="1"/>
    <col min="1283" max="1283" width="31.140625" customWidth="1"/>
    <col min="1284" max="1284" width="19.85546875" customWidth="1"/>
    <col min="1285" max="1285" width="17.42578125" customWidth="1"/>
    <col min="1286" max="1286" width="24.5703125" customWidth="1"/>
    <col min="1287" max="1287" width="29.85546875" customWidth="1"/>
    <col min="1288" max="1288" width="18.85546875" customWidth="1"/>
    <col min="1289" max="1289" width="26.7109375" customWidth="1"/>
    <col min="1290" max="1290" width="24" customWidth="1"/>
    <col min="1291" max="1291" width="22.85546875" customWidth="1"/>
    <col min="1292" max="1292" width="22" customWidth="1"/>
    <col min="1293" max="1293" width="25.42578125" customWidth="1"/>
    <col min="1295" max="1295" width="13.7109375" bestFit="1" customWidth="1"/>
    <col min="1537" max="1537" width="3.7109375" customWidth="1"/>
    <col min="1538" max="1538" width="46.85546875" customWidth="1"/>
    <col min="1539" max="1539" width="31.140625" customWidth="1"/>
    <col min="1540" max="1540" width="19.85546875" customWidth="1"/>
    <col min="1541" max="1541" width="17.42578125" customWidth="1"/>
    <col min="1542" max="1542" width="24.5703125" customWidth="1"/>
    <col min="1543" max="1543" width="29.85546875" customWidth="1"/>
    <col min="1544" max="1544" width="18.85546875" customWidth="1"/>
    <col min="1545" max="1545" width="26.7109375" customWidth="1"/>
    <col min="1546" max="1546" width="24" customWidth="1"/>
    <col min="1547" max="1547" width="22.85546875" customWidth="1"/>
    <col min="1548" max="1548" width="22" customWidth="1"/>
    <col min="1549" max="1549" width="25.42578125" customWidth="1"/>
    <col min="1551" max="1551" width="13.7109375" bestFit="1" customWidth="1"/>
    <col min="1793" max="1793" width="3.7109375" customWidth="1"/>
    <col min="1794" max="1794" width="46.85546875" customWidth="1"/>
    <col min="1795" max="1795" width="31.140625" customWidth="1"/>
    <col min="1796" max="1796" width="19.85546875" customWidth="1"/>
    <col min="1797" max="1797" width="17.42578125" customWidth="1"/>
    <col min="1798" max="1798" width="24.5703125" customWidth="1"/>
    <col min="1799" max="1799" width="29.85546875" customWidth="1"/>
    <col min="1800" max="1800" width="18.85546875" customWidth="1"/>
    <col min="1801" max="1801" width="26.7109375" customWidth="1"/>
    <col min="1802" max="1802" width="24" customWidth="1"/>
    <col min="1803" max="1803" width="22.85546875" customWidth="1"/>
    <col min="1804" max="1804" width="22" customWidth="1"/>
    <col min="1805" max="1805" width="25.42578125" customWidth="1"/>
    <col min="1807" max="1807" width="13.7109375" bestFit="1" customWidth="1"/>
    <col min="2049" max="2049" width="3.7109375" customWidth="1"/>
    <col min="2050" max="2050" width="46.85546875" customWidth="1"/>
    <col min="2051" max="2051" width="31.140625" customWidth="1"/>
    <col min="2052" max="2052" width="19.85546875" customWidth="1"/>
    <col min="2053" max="2053" width="17.42578125" customWidth="1"/>
    <col min="2054" max="2054" width="24.5703125" customWidth="1"/>
    <col min="2055" max="2055" width="29.85546875" customWidth="1"/>
    <col min="2056" max="2056" width="18.85546875" customWidth="1"/>
    <col min="2057" max="2057" width="26.7109375" customWidth="1"/>
    <col min="2058" max="2058" width="24" customWidth="1"/>
    <col min="2059" max="2059" width="22.85546875" customWidth="1"/>
    <col min="2060" max="2060" width="22" customWidth="1"/>
    <col min="2061" max="2061" width="25.42578125" customWidth="1"/>
    <col min="2063" max="2063" width="13.7109375" bestFit="1" customWidth="1"/>
    <col min="2305" max="2305" width="3.7109375" customWidth="1"/>
    <col min="2306" max="2306" width="46.85546875" customWidth="1"/>
    <col min="2307" max="2307" width="31.140625" customWidth="1"/>
    <col min="2308" max="2308" width="19.85546875" customWidth="1"/>
    <col min="2309" max="2309" width="17.42578125" customWidth="1"/>
    <col min="2310" max="2310" width="24.5703125" customWidth="1"/>
    <col min="2311" max="2311" width="29.85546875" customWidth="1"/>
    <col min="2312" max="2312" width="18.85546875" customWidth="1"/>
    <col min="2313" max="2313" width="26.7109375" customWidth="1"/>
    <col min="2314" max="2314" width="24" customWidth="1"/>
    <col min="2315" max="2315" width="22.85546875" customWidth="1"/>
    <col min="2316" max="2316" width="22" customWidth="1"/>
    <col min="2317" max="2317" width="25.42578125" customWidth="1"/>
    <col min="2319" max="2319" width="13.7109375" bestFit="1" customWidth="1"/>
    <col min="2561" max="2561" width="3.7109375" customWidth="1"/>
    <col min="2562" max="2562" width="46.85546875" customWidth="1"/>
    <col min="2563" max="2563" width="31.140625" customWidth="1"/>
    <col min="2564" max="2564" width="19.85546875" customWidth="1"/>
    <col min="2565" max="2565" width="17.42578125" customWidth="1"/>
    <col min="2566" max="2566" width="24.5703125" customWidth="1"/>
    <col min="2567" max="2567" width="29.85546875" customWidth="1"/>
    <col min="2568" max="2568" width="18.85546875" customWidth="1"/>
    <col min="2569" max="2569" width="26.7109375" customWidth="1"/>
    <col min="2570" max="2570" width="24" customWidth="1"/>
    <col min="2571" max="2571" width="22.85546875" customWidth="1"/>
    <col min="2572" max="2572" width="22" customWidth="1"/>
    <col min="2573" max="2573" width="25.42578125" customWidth="1"/>
    <col min="2575" max="2575" width="13.7109375" bestFit="1" customWidth="1"/>
    <col min="2817" max="2817" width="3.7109375" customWidth="1"/>
    <col min="2818" max="2818" width="46.85546875" customWidth="1"/>
    <col min="2819" max="2819" width="31.140625" customWidth="1"/>
    <col min="2820" max="2820" width="19.85546875" customWidth="1"/>
    <col min="2821" max="2821" width="17.42578125" customWidth="1"/>
    <col min="2822" max="2822" width="24.5703125" customWidth="1"/>
    <col min="2823" max="2823" width="29.85546875" customWidth="1"/>
    <col min="2824" max="2824" width="18.85546875" customWidth="1"/>
    <col min="2825" max="2825" width="26.7109375" customWidth="1"/>
    <col min="2826" max="2826" width="24" customWidth="1"/>
    <col min="2827" max="2827" width="22.85546875" customWidth="1"/>
    <col min="2828" max="2828" width="22" customWidth="1"/>
    <col min="2829" max="2829" width="25.42578125" customWidth="1"/>
    <col min="2831" max="2831" width="13.7109375" bestFit="1" customWidth="1"/>
    <col min="3073" max="3073" width="3.7109375" customWidth="1"/>
    <col min="3074" max="3074" width="46.85546875" customWidth="1"/>
    <col min="3075" max="3075" width="31.140625" customWidth="1"/>
    <col min="3076" max="3076" width="19.85546875" customWidth="1"/>
    <col min="3077" max="3077" width="17.42578125" customWidth="1"/>
    <col min="3078" max="3078" width="24.5703125" customWidth="1"/>
    <col min="3079" max="3079" width="29.85546875" customWidth="1"/>
    <col min="3080" max="3080" width="18.85546875" customWidth="1"/>
    <col min="3081" max="3081" width="26.7109375" customWidth="1"/>
    <col min="3082" max="3082" width="24" customWidth="1"/>
    <col min="3083" max="3083" width="22.85546875" customWidth="1"/>
    <col min="3084" max="3084" width="22" customWidth="1"/>
    <col min="3085" max="3085" width="25.42578125" customWidth="1"/>
    <col min="3087" max="3087" width="13.7109375" bestFit="1" customWidth="1"/>
    <col min="3329" max="3329" width="3.7109375" customWidth="1"/>
    <col min="3330" max="3330" width="46.85546875" customWidth="1"/>
    <col min="3331" max="3331" width="31.140625" customWidth="1"/>
    <col min="3332" max="3332" width="19.85546875" customWidth="1"/>
    <col min="3333" max="3333" width="17.42578125" customWidth="1"/>
    <col min="3334" max="3334" width="24.5703125" customWidth="1"/>
    <col min="3335" max="3335" width="29.85546875" customWidth="1"/>
    <col min="3336" max="3336" width="18.85546875" customWidth="1"/>
    <col min="3337" max="3337" width="26.7109375" customWidth="1"/>
    <col min="3338" max="3338" width="24" customWidth="1"/>
    <col min="3339" max="3339" width="22.85546875" customWidth="1"/>
    <col min="3340" max="3340" width="22" customWidth="1"/>
    <col min="3341" max="3341" width="25.42578125" customWidth="1"/>
    <col min="3343" max="3343" width="13.7109375" bestFit="1" customWidth="1"/>
    <col min="3585" max="3585" width="3.7109375" customWidth="1"/>
    <col min="3586" max="3586" width="46.85546875" customWidth="1"/>
    <col min="3587" max="3587" width="31.140625" customWidth="1"/>
    <col min="3588" max="3588" width="19.85546875" customWidth="1"/>
    <col min="3589" max="3589" width="17.42578125" customWidth="1"/>
    <col min="3590" max="3590" width="24.5703125" customWidth="1"/>
    <col min="3591" max="3591" width="29.85546875" customWidth="1"/>
    <col min="3592" max="3592" width="18.85546875" customWidth="1"/>
    <col min="3593" max="3593" width="26.7109375" customWidth="1"/>
    <col min="3594" max="3594" width="24" customWidth="1"/>
    <col min="3595" max="3595" width="22.85546875" customWidth="1"/>
    <col min="3596" max="3596" width="22" customWidth="1"/>
    <col min="3597" max="3597" width="25.42578125" customWidth="1"/>
    <col min="3599" max="3599" width="13.7109375" bestFit="1" customWidth="1"/>
    <col min="3841" max="3841" width="3.7109375" customWidth="1"/>
    <col min="3842" max="3842" width="46.85546875" customWidth="1"/>
    <col min="3843" max="3843" width="31.140625" customWidth="1"/>
    <col min="3844" max="3844" width="19.85546875" customWidth="1"/>
    <col min="3845" max="3845" width="17.42578125" customWidth="1"/>
    <col min="3846" max="3846" width="24.5703125" customWidth="1"/>
    <col min="3847" max="3847" width="29.85546875" customWidth="1"/>
    <col min="3848" max="3848" width="18.85546875" customWidth="1"/>
    <col min="3849" max="3849" width="26.7109375" customWidth="1"/>
    <col min="3850" max="3850" width="24" customWidth="1"/>
    <col min="3851" max="3851" width="22.85546875" customWidth="1"/>
    <col min="3852" max="3852" width="22" customWidth="1"/>
    <col min="3853" max="3853" width="25.42578125" customWidth="1"/>
    <col min="3855" max="3855" width="13.7109375" bestFit="1" customWidth="1"/>
    <col min="4097" max="4097" width="3.7109375" customWidth="1"/>
    <col min="4098" max="4098" width="46.85546875" customWidth="1"/>
    <col min="4099" max="4099" width="31.140625" customWidth="1"/>
    <col min="4100" max="4100" width="19.85546875" customWidth="1"/>
    <col min="4101" max="4101" width="17.42578125" customWidth="1"/>
    <col min="4102" max="4102" width="24.5703125" customWidth="1"/>
    <col min="4103" max="4103" width="29.85546875" customWidth="1"/>
    <col min="4104" max="4104" width="18.85546875" customWidth="1"/>
    <col min="4105" max="4105" width="26.7109375" customWidth="1"/>
    <col min="4106" max="4106" width="24" customWidth="1"/>
    <col min="4107" max="4107" width="22.85546875" customWidth="1"/>
    <col min="4108" max="4108" width="22" customWidth="1"/>
    <col min="4109" max="4109" width="25.42578125" customWidth="1"/>
    <col min="4111" max="4111" width="13.7109375" bestFit="1" customWidth="1"/>
    <col min="4353" max="4353" width="3.7109375" customWidth="1"/>
    <col min="4354" max="4354" width="46.85546875" customWidth="1"/>
    <col min="4355" max="4355" width="31.140625" customWidth="1"/>
    <col min="4356" max="4356" width="19.85546875" customWidth="1"/>
    <col min="4357" max="4357" width="17.42578125" customWidth="1"/>
    <col min="4358" max="4358" width="24.5703125" customWidth="1"/>
    <col min="4359" max="4359" width="29.85546875" customWidth="1"/>
    <col min="4360" max="4360" width="18.85546875" customWidth="1"/>
    <col min="4361" max="4361" width="26.7109375" customWidth="1"/>
    <col min="4362" max="4362" width="24" customWidth="1"/>
    <col min="4363" max="4363" width="22.85546875" customWidth="1"/>
    <col min="4364" max="4364" width="22" customWidth="1"/>
    <col min="4365" max="4365" width="25.42578125" customWidth="1"/>
    <col min="4367" max="4367" width="13.7109375" bestFit="1" customWidth="1"/>
    <col min="4609" max="4609" width="3.7109375" customWidth="1"/>
    <col min="4610" max="4610" width="46.85546875" customWidth="1"/>
    <col min="4611" max="4611" width="31.140625" customWidth="1"/>
    <col min="4612" max="4612" width="19.85546875" customWidth="1"/>
    <col min="4613" max="4613" width="17.42578125" customWidth="1"/>
    <col min="4614" max="4614" width="24.5703125" customWidth="1"/>
    <col min="4615" max="4615" width="29.85546875" customWidth="1"/>
    <col min="4616" max="4616" width="18.85546875" customWidth="1"/>
    <col min="4617" max="4617" width="26.7109375" customWidth="1"/>
    <col min="4618" max="4618" width="24" customWidth="1"/>
    <col min="4619" max="4619" width="22.85546875" customWidth="1"/>
    <col min="4620" max="4620" width="22" customWidth="1"/>
    <col min="4621" max="4621" width="25.42578125" customWidth="1"/>
    <col min="4623" max="4623" width="13.7109375" bestFit="1" customWidth="1"/>
    <col min="4865" max="4865" width="3.7109375" customWidth="1"/>
    <col min="4866" max="4866" width="46.85546875" customWidth="1"/>
    <col min="4867" max="4867" width="31.140625" customWidth="1"/>
    <col min="4868" max="4868" width="19.85546875" customWidth="1"/>
    <col min="4869" max="4869" width="17.42578125" customWidth="1"/>
    <col min="4870" max="4870" width="24.5703125" customWidth="1"/>
    <col min="4871" max="4871" width="29.85546875" customWidth="1"/>
    <col min="4872" max="4872" width="18.85546875" customWidth="1"/>
    <col min="4873" max="4873" width="26.7109375" customWidth="1"/>
    <col min="4874" max="4874" width="24" customWidth="1"/>
    <col min="4875" max="4875" width="22.85546875" customWidth="1"/>
    <col min="4876" max="4876" width="22" customWidth="1"/>
    <col min="4877" max="4877" width="25.42578125" customWidth="1"/>
    <col min="4879" max="4879" width="13.7109375" bestFit="1" customWidth="1"/>
    <col min="5121" max="5121" width="3.7109375" customWidth="1"/>
    <col min="5122" max="5122" width="46.85546875" customWidth="1"/>
    <col min="5123" max="5123" width="31.140625" customWidth="1"/>
    <col min="5124" max="5124" width="19.85546875" customWidth="1"/>
    <col min="5125" max="5125" width="17.42578125" customWidth="1"/>
    <col min="5126" max="5126" width="24.5703125" customWidth="1"/>
    <col min="5127" max="5127" width="29.85546875" customWidth="1"/>
    <col min="5128" max="5128" width="18.85546875" customWidth="1"/>
    <col min="5129" max="5129" width="26.7109375" customWidth="1"/>
    <col min="5130" max="5130" width="24" customWidth="1"/>
    <col min="5131" max="5131" width="22.85546875" customWidth="1"/>
    <col min="5132" max="5132" width="22" customWidth="1"/>
    <col min="5133" max="5133" width="25.42578125" customWidth="1"/>
    <col min="5135" max="5135" width="13.7109375" bestFit="1" customWidth="1"/>
    <col min="5377" max="5377" width="3.7109375" customWidth="1"/>
    <col min="5378" max="5378" width="46.85546875" customWidth="1"/>
    <col min="5379" max="5379" width="31.140625" customWidth="1"/>
    <col min="5380" max="5380" width="19.85546875" customWidth="1"/>
    <col min="5381" max="5381" width="17.42578125" customWidth="1"/>
    <col min="5382" max="5382" width="24.5703125" customWidth="1"/>
    <col min="5383" max="5383" width="29.85546875" customWidth="1"/>
    <col min="5384" max="5384" width="18.85546875" customWidth="1"/>
    <col min="5385" max="5385" width="26.7109375" customWidth="1"/>
    <col min="5386" max="5386" width="24" customWidth="1"/>
    <col min="5387" max="5387" width="22.85546875" customWidth="1"/>
    <col min="5388" max="5388" width="22" customWidth="1"/>
    <col min="5389" max="5389" width="25.42578125" customWidth="1"/>
    <col min="5391" max="5391" width="13.7109375" bestFit="1" customWidth="1"/>
    <col min="5633" max="5633" width="3.7109375" customWidth="1"/>
    <col min="5634" max="5634" width="46.85546875" customWidth="1"/>
    <col min="5635" max="5635" width="31.140625" customWidth="1"/>
    <col min="5636" max="5636" width="19.85546875" customWidth="1"/>
    <col min="5637" max="5637" width="17.42578125" customWidth="1"/>
    <col min="5638" max="5638" width="24.5703125" customWidth="1"/>
    <col min="5639" max="5639" width="29.85546875" customWidth="1"/>
    <col min="5640" max="5640" width="18.85546875" customWidth="1"/>
    <col min="5641" max="5641" width="26.7109375" customWidth="1"/>
    <col min="5642" max="5642" width="24" customWidth="1"/>
    <col min="5643" max="5643" width="22.85546875" customWidth="1"/>
    <col min="5644" max="5644" width="22" customWidth="1"/>
    <col min="5645" max="5645" width="25.42578125" customWidth="1"/>
    <col min="5647" max="5647" width="13.7109375" bestFit="1" customWidth="1"/>
    <col min="5889" max="5889" width="3.7109375" customWidth="1"/>
    <col min="5890" max="5890" width="46.85546875" customWidth="1"/>
    <col min="5891" max="5891" width="31.140625" customWidth="1"/>
    <col min="5892" max="5892" width="19.85546875" customWidth="1"/>
    <col min="5893" max="5893" width="17.42578125" customWidth="1"/>
    <col min="5894" max="5894" width="24.5703125" customWidth="1"/>
    <col min="5895" max="5895" width="29.85546875" customWidth="1"/>
    <col min="5896" max="5896" width="18.85546875" customWidth="1"/>
    <col min="5897" max="5897" width="26.7109375" customWidth="1"/>
    <col min="5898" max="5898" width="24" customWidth="1"/>
    <col min="5899" max="5899" width="22.85546875" customWidth="1"/>
    <col min="5900" max="5900" width="22" customWidth="1"/>
    <col min="5901" max="5901" width="25.42578125" customWidth="1"/>
    <col min="5903" max="5903" width="13.7109375" bestFit="1" customWidth="1"/>
    <col min="6145" max="6145" width="3.7109375" customWidth="1"/>
    <col min="6146" max="6146" width="46.85546875" customWidth="1"/>
    <col min="6147" max="6147" width="31.140625" customWidth="1"/>
    <col min="6148" max="6148" width="19.85546875" customWidth="1"/>
    <col min="6149" max="6149" width="17.42578125" customWidth="1"/>
    <col min="6150" max="6150" width="24.5703125" customWidth="1"/>
    <col min="6151" max="6151" width="29.85546875" customWidth="1"/>
    <col min="6152" max="6152" width="18.85546875" customWidth="1"/>
    <col min="6153" max="6153" width="26.7109375" customWidth="1"/>
    <col min="6154" max="6154" width="24" customWidth="1"/>
    <col min="6155" max="6155" width="22.85546875" customWidth="1"/>
    <col min="6156" max="6156" width="22" customWidth="1"/>
    <col min="6157" max="6157" width="25.42578125" customWidth="1"/>
    <col min="6159" max="6159" width="13.7109375" bestFit="1" customWidth="1"/>
    <col min="6401" max="6401" width="3.7109375" customWidth="1"/>
    <col min="6402" max="6402" width="46.85546875" customWidth="1"/>
    <col min="6403" max="6403" width="31.140625" customWidth="1"/>
    <col min="6404" max="6404" width="19.85546875" customWidth="1"/>
    <col min="6405" max="6405" width="17.42578125" customWidth="1"/>
    <col min="6406" max="6406" width="24.5703125" customWidth="1"/>
    <col min="6407" max="6407" width="29.85546875" customWidth="1"/>
    <col min="6408" max="6408" width="18.85546875" customWidth="1"/>
    <col min="6409" max="6409" width="26.7109375" customWidth="1"/>
    <col min="6410" max="6410" width="24" customWidth="1"/>
    <col min="6411" max="6411" width="22.85546875" customWidth="1"/>
    <col min="6412" max="6412" width="22" customWidth="1"/>
    <col min="6413" max="6413" width="25.42578125" customWidth="1"/>
    <col min="6415" max="6415" width="13.7109375" bestFit="1" customWidth="1"/>
    <col min="6657" max="6657" width="3.7109375" customWidth="1"/>
    <col min="6658" max="6658" width="46.85546875" customWidth="1"/>
    <col min="6659" max="6659" width="31.140625" customWidth="1"/>
    <col min="6660" max="6660" width="19.85546875" customWidth="1"/>
    <col min="6661" max="6661" width="17.42578125" customWidth="1"/>
    <col min="6662" max="6662" width="24.5703125" customWidth="1"/>
    <col min="6663" max="6663" width="29.85546875" customWidth="1"/>
    <col min="6664" max="6664" width="18.85546875" customWidth="1"/>
    <col min="6665" max="6665" width="26.7109375" customWidth="1"/>
    <col min="6666" max="6666" width="24" customWidth="1"/>
    <col min="6667" max="6667" width="22.85546875" customWidth="1"/>
    <col min="6668" max="6668" width="22" customWidth="1"/>
    <col min="6669" max="6669" width="25.42578125" customWidth="1"/>
    <col min="6671" max="6671" width="13.7109375" bestFit="1" customWidth="1"/>
    <col min="6913" max="6913" width="3.7109375" customWidth="1"/>
    <col min="6914" max="6914" width="46.85546875" customWidth="1"/>
    <col min="6915" max="6915" width="31.140625" customWidth="1"/>
    <col min="6916" max="6916" width="19.85546875" customWidth="1"/>
    <col min="6917" max="6917" width="17.42578125" customWidth="1"/>
    <col min="6918" max="6918" width="24.5703125" customWidth="1"/>
    <col min="6919" max="6919" width="29.85546875" customWidth="1"/>
    <col min="6920" max="6920" width="18.85546875" customWidth="1"/>
    <col min="6921" max="6921" width="26.7109375" customWidth="1"/>
    <col min="6922" max="6922" width="24" customWidth="1"/>
    <col min="6923" max="6923" width="22.85546875" customWidth="1"/>
    <col min="6924" max="6924" width="22" customWidth="1"/>
    <col min="6925" max="6925" width="25.42578125" customWidth="1"/>
    <col min="6927" max="6927" width="13.7109375" bestFit="1" customWidth="1"/>
    <col min="7169" max="7169" width="3.7109375" customWidth="1"/>
    <col min="7170" max="7170" width="46.85546875" customWidth="1"/>
    <col min="7171" max="7171" width="31.140625" customWidth="1"/>
    <col min="7172" max="7172" width="19.85546875" customWidth="1"/>
    <col min="7173" max="7173" width="17.42578125" customWidth="1"/>
    <col min="7174" max="7174" width="24.5703125" customWidth="1"/>
    <col min="7175" max="7175" width="29.85546875" customWidth="1"/>
    <col min="7176" max="7176" width="18.85546875" customWidth="1"/>
    <col min="7177" max="7177" width="26.7109375" customWidth="1"/>
    <col min="7178" max="7178" width="24" customWidth="1"/>
    <col min="7179" max="7179" width="22.85546875" customWidth="1"/>
    <col min="7180" max="7180" width="22" customWidth="1"/>
    <col min="7181" max="7181" width="25.42578125" customWidth="1"/>
    <col min="7183" max="7183" width="13.7109375" bestFit="1" customWidth="1"/>
    <col min="7425" max="7425" width="3.7109375" customWidth="1"/>
    <col min="7426" max="7426" width="46.85546875" customWidth="1"/>
    <col min="7427" max="7427" width="31.140625" customWidth="1"/>
    <col min="7428" max="7428" width="19.85546875" customWidth="1"/>
    <col min="7429" max="7429" width="17.42578125" customWidth="1"/>
    <col min="7430" max="7430" width="24.5703125" customWidth="1"/>
    <col min="7431" max="7431" width="29.85546875" customWidth="1"/>
    <col min="7432" max="7432" width="18.85546875" customWidth="1"/>
    <col min="7433" max="7433" width="26.7109375" customWidth="1"/>
    <col min="7434" max="7434" width="24" customWidth="1"/>
    <col min="7435" max="7435" width="22.85546875" customWidth="1"/>
    <col min="7436" max="7436" width="22" customWidth="1"/>
    <col min="7437" max="7437" width="25.42578125" customWidth="1"/>
    <col min="7439" max="7439" width="13.7109375" bestFit="1" customWidth="1"/>
    <col min="7681" max="7681" width="3.7109375" customWidth="1"/>
    <col min="7682" max="7682" width="46.85546875" customWidth="1"/>
    <col min="7683" max="7683" width="31.140625" customWidth="1"/>
    <col min="7684" max="7684" width="19.85546875" customWidth="1"/>
    <col min="7685" max="7685" width="17.42578125" customWidth="1"/>
    <col min="7686" max="7686" width="24.5703125" customWidth="1"/>
    <col min="7687" max="7687" width="29.85546875" customWidth="1"/>
    <col min="7688" max="7688" width="18.85546875" customWidth="1"/>
    <col min="7689" max="7689" width="26.7109375" customWidth="1"/>
    <col min="7690" max="7690" width="24" customWidth="1"/>
    <col min="7691" max="7691" width="22.85546875" customWidth="1"/>
    <col min="7692" max="7692" width="22" customWidth="1"/>
    <col min="7693" max="7693" width="25.42578125" customWidth="1"/>
    <col min="7695" max="7695" width="13.7109375" bestFit="1" customWidth="1"/>
    <col min="7937" max="7937" width="3.7109375" customWidth="1"/>
    <col min="7938" max="7938" width="46.85546875" customWidth="1"/>
    <col min="7939" max="7939" width="31.140625" customWidth="1"/>
    <col min="7940" max="7940" width="19.85546875" customWidth="1"/>
    <col min="7941" max="7941" width="17.42578125" customWidth="1"/>
    <col min="7942" max="7942" width="24.5703125" customWidth="1"/>
    <col min="7943" max="7943" width="29.85546875" customWidth="1"/>
    <col min="7944" max="7944" width="18.85546875" customWidth="1"/>
    <col min="7945" max="7945" width="26.7109375" customWidth="1"/>
    <col min="7946" max="7946" width="24" customWidth="1"/>
    <col min="7947" max="7947" width="22.85546875" customWidth="1"/>
    <col min="7948" max="7948" width="22" customWidth="1"/>
    <col min="7949" max="7949" width="25.42578125" customWidth="1"/>
    <col min="7951" max="7951" width="13.7109375" bestFit="1" customWidth="1"/>
    <col min="8193" max="8193" width="3.7109375" customWidth="1"/>
    <col min="8194" max="8194" width="46.85546875" customWidth="1"/>
    <col min="8195" max="8195" width="31.140625" customWidth="1"/>
    <col min="8196" max="8196" width="19.85546875" customWidth="1"/>
    <col min="8197" max="8197" width="17.42578125" customWidth="1"/>
    <col min="8198" max="8198" width="24.5703125" customWidth="1"/>
    <col min="8199" max="8199" width="29.85546875" customWidth="1"/>
    <col min="8200" max="8200" width="18.85546875" customWidth="1"/>
    <col min="8201" max="8201" width="26.7109375" customWidth="1"/>
    <col min="8202" max="8202" width="24" customWidth="1"/>
    <col min="8203" max="8203" width="22.85546875" customWidth="1"/>
    <col min="8204" max="8204" width="22" customWidth="1"/>
    <col min="8205" max="8205" width="25.42578125" customWidth="1"/>
    <col min="8207" max="8207" width="13.7109375" bestFit="1" customWidth="1"/>
    <col min="8449" max="8449" width="3.7109375" customWidth="1"/>
    <col min="8450" max="8450" width="46.85546875" customWidth="1"/>
    <col min="8451" max="8451" width="31.140625" customWidth="1"/>
    <col min="8452" max="8452" width="19.85546875" customWidth="1"/>
    <col min="8453" max="8453" width="17.42578125" customWidth="1"/>
    <col min="8454" max="8454" width="24.5703125" customWidth="1"/>
    <col min="8455" max="8455" width="29.85546875" customWidth="1"/>
    <col min="8456" max="8456" width="18.85546875" customWidth="1"/>
    <col min="8457" max="8457" width="26.7109375" customWidth="1"/>
    <col min="8458" max="8458" width="24" customWidth="1"/>
    <col min="8459" max="8459" width="22.85546875" customWidth="1"/>
    <col min="8460" max="8460" width="22" customWidth="1"/>
    <col min="8461" max="8461" width="25.42578125" customWidth="1"/>
    <col min="8463" max="8463" width="13.7109375" bestFit="1" customWidth="1"/>
    <col min="8705" max="8705" width="3.7109375" customWidth="1"/>
    <col min="8706" max="8706" width="46.85546875" customWidth="1"/>
    <col min="8707" max="8707" width="31.140625" customWidth="1"/>
    <col min="8708" max="8708" width="19.85546875" customWidth="1"/>
    <col min="8709" max="8709" width="17.42578125" customWidth="1"/>
    <col min="8710" max="8710" width="24.5703125" customWidth="1"/>
    <col min="8711" max="8711" width="29.85546875" customWidth="1"/>
    <col min="8712" max="8712" width="18.85546875" customWidth="1"/>
    <col min="8713" max="8713" width="26.7109375" customWidth="1"/>
    <col min="8714" max="8714" width="24" customWidth="1"/>
    <col min="8715" max="8715" width="22.85546875" customWidth="1"/>
    <col min="8716" max="8716" width="22" customWidth="1"/>
    <col min="8717" max="8717" width="25.42578125" customWidth="1"/>
    <col min="8719" max="8719" width="13.7109375" bestFit="1" customWidth="1"/>
    <col min="8961" max="8961" width="3.7109375" customWidth="1"/>
    <col min="8962" max="8962" width="46.85546875" customWidth="1"/>
    <col min="8963" max="8963" width="31.140625" customWidth="1"/>
    <col min="8964" max="8964" width="19.85546875" customWidth="1"/>
    <col min="8965" max="8965" width="17.42578125" customWidth="1"/>
    <col min="8966" max="8966" width="24.5703125" customWidth="1"/>
    <col min="8967" max="8967" width="29.85546875" customWidth="1"/>
    <col min="8968" max="8968" width="18.85546875" customWidth="1"/>
    <col min="8969" max="8969" width="26.7109375" customWidth="1"/>
    <col min="8970" max="8970" width="24" customWidth="1"/>
    <col min="8971" max="8971" width="22.85546875" customWidth="1"/>
    <col min="8972" max="8972" width="22" customWidth="1"/>
    <col min="8973" max="8973" width="25.42578125" customWidth="1"/>
    <col min="8975" max="8975" width="13.7109375" bestFit="1" customWidth="1"/>
    <col min="9217" max="9217" width="3.7109375" customWidth="1"/>
    <col min="9218" max="9218" width="46.85546875" customWidth="1"/>
    <col min="9219" max="9219" width="31.140625" customWidth="1"/>
    <col min="9220" max="9220" width="19.85546875" customWidth="1"/>
    <col min="9221" max="9221" width="17.42578125" customWidth="1"/>
    <col min="9222" max="9222" width="24.5703125" customWidth="1"/>
    <col min="9223" max="9223" width="29.85546875" customWidth="1"/>
    <col min="9224" max="9224" width="18.85546875" customWidth="1"/>
    <col min="9225" max="9225" width="26.7109375" customWidth="1"/>
    <col min="9226" max="9226" width="24" customWidth="1"/>
    <col min="9227" max="9227" width="22.85546875" customWidth="1"/>
    <col min="9228" max="9228" width="22" customWidth="1"/>
    <col min="9229" max="9229" width="25.42578125" customWidth="1"/>
    <col min="9231" max="9231" width="13.7109375" bestFit="1" customWidth="1"/>
    <col min="9473" max="9473" width="3.7109375" customWidth="1"/>
    <col min="9474" max="9474" width="46.85546875" customWidth="1"/>
    <col min="9475" max="9475" width="31.140625" customWidth="1"/>
    <col min="9476" max="9476" width="19.85546875" customWidth="1"/>
    <col min="9477" max="9477" width="17.42578125" customWidth="1"/>
    <col min="9478" max="9478" width="24.5703125" customWidth="1"/>
    <col min="9479" max="9479" width="29.85546875" customWidth="1"/>
    <col min="9480" max="9480" width="18.85546875" customWidth="1"/>
    <col min="9481" max="9481" width="26.7109375" customWidth="1"/>
    <col min="9482" max="9482" width="24" customWidth="1"/>
    <col min="9483" max="9483" width="22.85546875" customWidth="1"/>
    <col min="9484" max="9484" width="22" customWidth="1"/>
    <col min="9485" max="9485" width="25.42578125" customWidth="1"/>
    <col min="9487" max="9487" width="13.7109375" bestFit="1" customWidth="1"/>
    <col min="9729" max="9729" width="3.7109375" customWidth="1"/>
    <col min="9730" max="9730" width="46.85546875" customWidth="1"/>
    <col min="9731" max="9731" width="31.140625" customWidth="1"/>
    <col min="9732" max="9732" width="19.85546875" customWidth="1"/>
    <col min="9733" max="9733" width="17.42578125" customWidth="1"/>
    <col min="9734" max="9734" width="24.5703125" customWidth="1"/>
    <col min="9735" max="9735" width="29.85546875" customWidth="1"/>
    <col min="9736" max="9736" width="18.85546875" customWidth="1"/>
    <col min="9737" max="9737" width="26.7109375" customWidth="1"/>
    <col min="9738" max="9738" width="24" customWidth="1"/>
    <col min="9739" max="9739" width="22.85546875" customWidth="1"/>
    <col min="9740" max="9740" width="22" customWidth="1"/>
    <col min="9741" max="9741" width="25.42578125" customWidth="1"/>
    <col min="9743" max="9743" width="13.7109375" bestFit="1" customWidth="1"/>
    <col min="9985" max="9985" width="3.7109375" customWidth="1"/>
    <col min="9986" max="9986" width="46.85546875" customWidth="1"/>
    <col min="9987" max="9987" width="31.140625" customWidth="1"/>
    <col min="9988" max="9988" width="19.85546875" customWidth="1"/>
    <col min="9989" max="9989" width="17.42578125" customWidth="1"/>
    <col min="9990" max="9990" width="24.5703125" customWidth="1"/>
    <col min="9991" max="9991" width="29.85546875" customWidth="1"/>
    <col min="9992" max="9992" width="18.85546875" customWidth="1"/>
    <col min="9993" max="9993" width="26.7109375" customWidth="1"/>
    <col min="9994" max="9994" width="24" customWidth="1"/>
    <col min="9995" max="9995" width="22.85546875" customWidth="1"/>
    <col min="9996" max="9996" width="22" customWidth="1"/>
    <col min="9997" max="9997" width="25.42578125" customWidth="1"/>
    <col min="9999" max="9999" width="13.7109375" bestFit="1" customWidth="1"/>
    <col min="10241" max="10241" width="3.7109375" customWidth="1"/>
    <col min="10242" max="10242" width="46.85546875" customWidth="1"/>
    <col min="10243" max="10243" width="31.140625" customWidth="1"/>
    <col min="10244" max="10244" width="19.85546875" customWidth="1"/>
    <col min="10245" max="10245" width="17.42578125" customWidth="1"/>
    <col min="10246" max="10246" width="24.5703125" customWidth="1"/>
    <col min="10247" max="10247" width="29.85546875" customWidth="1"/>
    <col min="10248" max="10248" width="18.85546875" customWidth="1"/>
    <col min="10249" max="10249" width="26.7109375" customWidth="1"/>
    <col min="10250" max="10250" width="24" customWidth="1"/>
    <col min="10251" max="10251" width="22.85546875" customWidth="1"/>
    <col min="10252" max="10252" width="22" customWidth="1"/>
    <col min="10253" max="10253" width="25.42578125" customWidth="1"/>
    <col min="10255" max="10255" width="13.7109375" bestFit="1" customWidth="1"/>
    <col min="10497" max="10497" width="3.7109375" customWidth="1"/>
    <col min="10498" max="10498" width="46.85546875" customWidth="1"/>
    <col min="10499" max="10499" width="31.140625" customWidth="1"/>
    <col min="10500" max="10500" width="19.85546875" customWidth="1"/>
    <col min="10501" max="10501" width="17.42578125" customWidth="1"/>
    <col min="10502" max="10502" width="24.5703125" customWidth="1"/>
    <col min="10503" max="10503" width="29.85546875" customWidth="1"/>
    <col min="10504" max="10504" width="18.85546875" customWidth="1"/>
    <col min="10505" max="10505" width="26.7109375" customWidth="1"/>
    <col min="10506" max="10506" width="24" customWidth="1"/>
    <col min="10507" max="10507" width="22.85546875" customWidth="1"/>
    <col min="10508" max="10508" width="22" customWidth="1"/>
    <col min="10509" max="10509" width="25.42578125" customWidth="1"/>
    <col min="10511" max="10511" width="13.7109375" bestFit="1" customWidth="1"/>
    <col min="10753" max="10753" width="3.7109375" customWidth="1"/>
    <col min="10754" max="10754" width="46.85546875" customWidth="1"/>
    <col min="10755" max="10755" width="31.140625" customWidth="1"/>
    <col min="10756" max="10756" width="19.85546875" customWidth="1"/>
    <col min="10757" max="10757" width="17.42578125" customWidth="1"/>
    <col min="10758" max="10758" width="24.5703125" customWidth="1"/>
    <col min="10759" max="10759" width="29.85546875" customWidth="1"/>
    <col min="10760" max="10760" width="18.85546875" customWidth="1"/>
    <col min="10761" max="10761" width="26.7109375" customWidth="1"/>
    <col min="10762" max="10762" width="24" customWidth="1"/>
    <col min="10763" max="10763" width="22.85546875" customWidth="1"/>
    <col min="10764" max="10764" width="22" customWidth="1"/>
    <col min="10765" max="10765" width="25.42578125" customWidth="1"/>
    <col min="10767" max="10767" width="13.7109375" bestFit="1" customWidth="1"/>
    <col min="11009" max="11009" width="3.7109375" customWidth="1"/>
    <col min="11010" max="11010" width="46.85546875" customWidth="1"/>
    <col min="11011" max="11011" width="31.140625" customWidth="1"/>
    <col min="11012" max="11012" width="19.85546875" customWidth="1"/>
    <col min="11013" max="11013" width="17.42578125" customWidth="1"/>
    <col min="11014" max="11014" width="24.5703125" customWidth="1"/>
    <col min="11015" max="11015" width="29.85546875" customWidth="1"/>
    <col min="11016" max="11016" width="18.85546875" customWidth="1"/>
    <col min="11017" max="11017" width="26.7109375" customWidth="1"/>
    <col min="11018" max="11018" width="24" customWidth="1"/>
    <col min="11019" max="11019" width="22.85546875" customWidth="1"/>
    <col min="11020" max="11020" width="22" customWidth="1"/>
    <col min="11021" max="11021" width="25.42578125" customWidth="1"/>
    <col min="11023" max="11023" width="13.7109375" bestFit="1" customWidth="1"/>
    <col min="11265" max="11265" width="3.7109375" customWidth="1"/>
    <col min="11266" max="11266" width="46.85546875" customWidth="1"/>
    <col min="11267" max="11267" width="31.140625" customWidth="1"/>
    <col min="11268" max="11268" width="19.85546875" customWidth="1"/>
    <col min="11269" max="11269" width="17.42578125" customWidth="1"/>
    <col min="11270" max="11270" width="24.5703125" customWidth="1"/>
    <col min="11271" max="11271" width="29.85546875" customWidth="1"/>
    <col min="11272" max="11272" width="18.85546875" customWidth="1"/>
    <col min="11273" max="11273" width="26.7109375" customWidth="1"/>
    <col min="11274" max="11274" width="24" customWidth="1"/>
    <col min="11275" max="11275" width="22.85546875" customWidth="1"/>
    <col min="11276" max="11276" width="22" customWidth="1"/>
    <col min="11277" max="11277" width="25.42578125" customWidth="1"/>
    <col min="11279" max="11279" width="13.7109375" bestFit="1" customWidth="1"/>
    <col min="11521" max="11521" width="3.7109375" customWidth="1"/>
    <col min="11522" max="11522" width="46.85546875" customWidth="1"/>
    <col min="11523" max="11523" width="31.140625" customWidth="1"/>
    <col min="11524" max="11524" width="19.85546875" customWidth="1"/>
    <col min="11525" max="11525" width="17.42578125" customWidth="1"/>
    <col min="11526" max="11526" width="24.5703125" customWidth="1"/>
    <col min="11527" max="11527" width="29.85546875" customWidth="1"/>
    <col min="11528" max="11528" width="18.85546875" customWidth="1"/>
    <col min="11529" max="11529" width="26.7109375" customWidth="1"/>
    <col min="11530" max="11530" width="24" customWidth="1"/>
    <col min="11531" max="11531" width="22.85546875" customWidth="1"/>
    <col min="11532" max="11532" width="22" customWidth="1"/>
    <col min="11533" max="11533" width="25.42578125" customWidth="1"/>
    <col min="11535" max="11535" width="13.7109375" bestFit="1" customWidth="1"/>
    <col min="11777" max="11777" width="3.7109375" customWidth="1"/>
    <col min="11778" max="11778" width="46.85546875" customWidth="1"/>
    <col min="11779" max="11779" width="31.140625" customWidth="1"/>
    <col min="11780" max="11780" width="19.85546875" customWidth="1"/>
    <col min="11781" max="11781" width="17.42578125" customWidth="1"/>
    <col min="11782" max="11782" width="24.5703125" customWidth="1"/>
    <col min="11783" max="11783" width="29.85546875" customWidth="1"/>
    <col min="11784" max="11784" width="18.85546875" customWidth="1"/>
    <col min="11785" max="11785" width="26.7109375" customWidth="1"/>
    <col min="11786" max="11786" width="24" customWidth="1"/>
    <col min="11787" max="11787" width="22.85546875" customWidth="1"/>
    <col min="11788" max="11788" width="22" customWidth="1"/>
    <col min="11789" max="11789" width="25.42578125" customWidth="1"/>
    <col min="11791" max="11791" width="13.7109375" bestFit="1" customWidth="1"/>
    <col min="12033" max="12033" width="3.7109375" customWidth="1"/>
    <col min="12034" max="12034" width="46.85546875" customWidth="1"/>
    <col min="12035" max="12035" width="31.140625" customWidth="1"/>
    <col min="12036" max="12036" width="19.85546875" customWidth="1"/>
    <col min="12037" max="12037" width="17.42578125" customWidth="1"/>
    <col min="12038" max="12038" width="24.5703125" customWidth="1"/>
    <col min="12039" max="12039" width="29.85546875" customWidth="1"/>
    <col min="12040" max="12040" width="18.85546875" customWidth="1"/>
    <col min="12041" max="12041" width="26.7109375" customWidth="1"/>
    <col min="12042" max="12042" width="24" customWidth="1"/>
    <col min="12043" max="12043" width="22.85546875" customWidth="1"/>
    <col min="12044" max="12044" width="22" customWidth="1"/>
    <col min="12045" max="12045" width="25.42578125" customWidth="1"/>
    <col min="12047" max="12047" width="13.7109375" bestFit="1" customWidth="1"/>
    <col min="12289" max="12289" width="3.7109375" customWidth="1"/>
    <col min="12290" max="12290" width="46.85546875" customWidth="1"/>
    <col min="12291" max="12291" width="31.140625" customWidth="1"/>
    <col min="12292" max="12292" width="19.85546875" customWidth="1"/>
    <col min="12293" max="12293" width="17.42578125" customWidth="1"/>
    <col min="12294" max="12294" width="24.5703125" customWidth="1"/>
    <col min="12295" max="12295" width="29.85546875" customWidth="1"/>
    <col min="12296" max="12296" width="18.85546875" customWidth="1"/>
    <col min="12297" max="12297" width="26.7109375" customWidth="1"/>
    <col min="12298" max="12298" width="24" customWidth="1"/>
    <col min="12299" max="12299" width="22.85546875" customWidth="1"/>
    <col min="12300" max="12300" width="22" customWidth="1"/>
    <col min="12301" max="12301" width="25.42578125" customWidth="1"/>
    <col min="12303" max="12303" width="13.7109375" bestFit="1" customWidth="1"/>
    <col min="12545" max="12545" width="3.7109375" customWidth="1"/>
    <col min="12546" max="12546" width="46.85546875" customWidth="1"/>
    <col min="12547" max="12547" width="31.140625" customWidth="1"/>
    <col min="12548" max="12548" width="19.85546875" customWidth="1"/>
    <col min="12549" max="12549" width="17.42578125" customWidth="1"/>
    <col min="12550" max="12550" width="24.5703125" customWidth="1"/>
    <col min="12551" max="12551" width="29.85546875" customWidth="1"/>
    <col min="12552" max="12552" width="18.85546875" customWidth="1"/>
    <col min="12553" max="12553" width="26.7109375" customWidth="1"/>
    <col min="12554" max="12554" width="24" customWidth="1"/>
    <col min="12555" max="12555" width="22.85546875" customWidth="1"/>
    <col min="12556" max="12556" width="22" customWidth="1"/>
    <col min="12557" max="12557" width="25.42578125" customWidth="1"/>
    <col min="12559" max="12559" width="13.7109375" bestFit="1" customWidth="1"/>
    <col min="12801" max="12801" width="3.7109375" customWidth="1"/>
    <col min="12802" max="12802" width="46.85546875" customWidth="1"/>
    <col min="12803" max="12803" width="31.140625" customWidth="1"/>
    <col min="12804" max="12804" width="19.85546875" customWidth="1"/>
    <col min="12805" max="12805" width="17.42578125" customWidth="1"/>
    <col min="12806" max="12806" width="24.5703125" customWidth="1"/>
    <col min="12807" max="12807" width="29.85546875" customWidth="1"/>
    <col min="12808" max="12808" width="18.85546875" customWidth="1"/>
    <col min="12809" max="12809" width="26.7109375" customWidth="1"/>
    <col min="12810" max="12810" width="24" customWidth="1"/>
    <col min="12811" max="12811" width="22.85546875" customWidth="1"/>
    <col min="12812" max="12812" width="22" customWidth="1"/>
    <col min="12813" max="12813" width="25.42578125" customWidth="1"/>
    <col min="12815" max="12815" width="13.7109375" bestFit="1" customWidth="1"/>
    <col min="13057" max="13057" width="3.7109375" customWidth="1"/>
    <col min="13058" max="13058" width="46.85546875" customWidth="1"/>
    <col min="13059" max="13059" width="31.140625" customWidth="1"/>
    <col min="13060" max="13060" width="19.85546875" customWidth="1"/>
    <col min="13061" max="13061" width="17.42578125" customWidth="1"/>
    <col min="13062" max="13062" width="24.5703125" customWidth="1"/>
    <col min="13063" max="13063" width="29.85546875" customWidth="1"/>
    <col min="13064" max="13064" width="18.85546875" customWidth="1"/>
    <col min="13065" max="13065" width="26.7109375" customWidth="1"/>
    <col min="13066" max="13066" width="24" customWidth="1"/>
    <col min="13067" max="13067" width="22.85546875" customWidth="1"/>
    <col min="13068" max="13068" width="22" customWidth="1"/>
    <col min="13069" max="13069" width="25.42578125" customWidth="1"/>
    <col min="13071" max="13071" width="13.7109375" bestFit="1" customWidth="1"/>
    <col min="13313" max="13313" width="3.7109375" customWidth="1"/>
    <col min="13314" max="13314" width="46.85546875" customWidth="1"/>
    <col min="13315" max="13315" width="31.140625" customWidth="1"/>
    <col min="13316" max="13316" width="19.85546875" customWidth="1"/>
    <col min="13317" max="13317" width="17.42578125" customWidth="1"/>
    <col min="13318" max="13318" width="24.5703125" customWidth="1"/>
    <col min="13319" max="13319" width="29.85546875" customWidth="1"/>
    <col min="13320" max="13320" width="18.85546875" customWidth="1"/>
    <col min="13321" max="13321" width="26.7109375" customWidth="1"/>
    <col min="13322" max="13322" width="24" customWidth="1"/>
    <col min="13323" max="13323" width="22.85546875" customWidth="1"/>
    <col min="13324" max="13324" width="22" customWidth="1"/>
    <col min="13325" max="13325" width="25.42578125" customWidth="1"/>
    <col min="13327" max="13327" width="13.7109375" bestFit="1" customWidth="1"/>
    <col min="13569" max="13569" width="3.7109375" customWidth="1"/>
    <col min="13570" max="13570" width="46.85546875" customWidth="1"/>
    <col min="13571" max="13571" width="31.140625" customWidth="1"/>
    <col min="13572" max="13572" width="19.85546875" customWidth="1"/>
    <col min="13573" max="13573" width="17.42578125" customWidth="1"/>
    <col min="13574" max="13574" width="24.5703125" customWidth="1"/>
    <col min="13575" max="13575" width="29.85546875" customWidth="1"/>
    <col min="13576" max="13576" width="18.85546875" customWidth="1"/>
    <col min="13577" max="13577" width="26.7109375" customWidth="1"/>
    <col min="13578" max="13578" width="24" customWidth="1"/>
    <col min="13579" max="13579" width="22.85546875" customWidth="1"/>
    <col min="13580" max="13580" width="22" customWidth="1"/>
    <col min="13581" max="13581" width="25.42578125" customWidth="1"/>
    <col min="13583" max="13583" width="13.7109375" bestFit="1" customWidth="1"/>
    <col min="13825" max="13825" width="3.7109375" customWidth="1"/>
    <col min="13826" max="13826" width="46.85546875" customWidth="1"/>
    <col min="13827" max="13827" width="31.140625" customWidth="1"/>
    <col min="13828" max="13828" width="19.85546875" customWidth="1"/>
    <col min="13829" max="13829" width="17.42578125" customWidth="1"/>
    <col min="13830" max="13830" width="24.5703125" customWidth="1"/>
    <col min="13831" max="13831" width="29.85546875" customWidth="1"/>
    <col min="13832" max="13832" width="18.85546875" customWidth="1"/>
    <col min="13833" max="13833" width="26.7109375" customWidth="1"/>
    <col min="13834" max="13834" width="24" customWidth="1"/>
    <col min="13835" max="13835" width="22.85546875" customWidth="1"/>
    <col min="13836" max="13836" width="22" customWidth="1"/>
    <col min="13837" max="13837" width="25.42578125" customWidth="1"/>
    <col min="13839" max="13839" width="13.7109375" bestFit="1" customWidth="1"/>
    <col min="14081" max="14081" width="3.7109375" customWidth="1"/>
    <col min="14082" max="14082" width="46.85546875" customWidth="1"/>
    <col min="14083" max="14083" width="31.140625" customWidth="1"/>
    <col min="14084" max="14084" width="19.85546875" customWidth="1"/>
    <col min="14085" max="14085" width="17.42578125" customWidth="1"/>
    <col min="14086" max="14086" width="24.5703125" customWidth="1"/>
    <col min="14087" max="14087" width="29.85546875" customWidth="1"/>
    <col min="14088" max="14088" width="18.85546875" customWidth="1"/>
    <col min="14089" max="14089" width="26.7109375" customWidth="1"/>
    <col min="14090" max="14090" width="24" customWidth="1"/>
    <col min="14091" max="14091" width="22.85546875" customWidth="1"/>
    <col min="14092" max="14092" width="22" customWidth="1"/>
    <col min="14093" max="14093" width="25.42578125" customWidth="1"/>
    <col min="14095" max="14095" width="13.7109375" bestFit="1" customWidth="1"/>
    <col min="14337" max="14337" width="3.7109375" customWidth="1"/>
    <col min="14338" max="14338" width="46.85546875" customWidth="1"/>
    <col min="14339" max="14339" width="31.140625" customWidth="1"/>
    <col min="14340" max="14340" width="19.85546875" customWidth="1"/>
    <col min="14341" max="14341" width="17.42578125" customWidth="1"/>
    <col min="14342" max="14342" width="24.5703125" customWidth="1"/>
    <col min="14343" max="14343" width="29.85546875" customWidth="1"/>
    <col min="14344" max="14344" width="18.85546875" customWidth="1"/>
    <col min="14345" max="14345" width="26.7109375" customWidth="1"/>
    <col min="14346" max="14346" width="24" customWidth="1"/>
    <col min="14347" max="14347" width="22.85546875" customWidth="1"/>
    <col min="14348" max="14348" width="22" customWidth="1"/>
    <col min="14349" max="14349" width="25.42578125" customWidth="1"/>
    <col min="14351" max="14351" width="13.7109375" bestFit="1" customWidth="1"/>
    <col min="14593" max="14593" width="3.7109375" customWidth="1"/>
    <col min="14594" max="14594" width="46.85546875" customWidth="1"/>
    <col min="14595" max="14595" width="31.140625" customWidth="1"/>
    <col min="14596" max="14596" width="19.85546875" customWidth="1"/>
    <col min="14597" max="14597" width="17.42578125" customWidth="1"/>
    <col min="14598" max="14598" width="24.5703125" customWidth="1"/>
    <col min="14599" max="14599" width="29.85546875" customWidth="1"/>
    <col min="14600" max="14600" width="18.85546875" customWidth="1"/>
    <col min="14601" max="14601" width="26.7109375" customWidth="1"/>
    <col min="14602" max="14602" width="24" customWidth="1"/>
    <col min="14603" max="14603" width="22.85546875" customWidth="1"/>
    <col min="14604" max="14604" width="22" customWidth="1"/>
    <col min="14605" max="14605" width="25.42578125" customWidth="1"/>
    <col min="14607" max="14607" width="13.7109375" bestFit="1" customWidth="1"/>
    <col min="14849" max="14849" width="3.7109375" customWidth="1"/>
    <col min="14850" max="14850" width="46.85546875" customWidth="1"/>
    <col min="14851" max="14851" width="31.140625" customWidth="1"/>
    <col min="14852" max="14852" width="19.85546875" customWidth="1"/>
    <col min="14853" max="14853" width="17.42578125" customWidth="1"/>
    <col min="14854" max="14854" width="24.5703125" customWidth="1"/>
    <col min="14855" max="14855" width="29.85546875" customWidth="1"/>
    <col min="14856" max="14856" width="18.85546875" customWidth="1"/>
    <col min="14857" max="14857" width="26.7109375" customWidth="1"/>
    <col min="14858" max="14858" width="24" customWidth="1"/>
    <col min="14859" max="14859" width="22.85546875" customWidth="1"/>
    <col min="14860" max="14860" width="22" customWidth="1"/>
    <col min="14861" max="14861" width="25.42578125" customWidth="1"/>
    <col min="14863" max="14863" width="13.7109375" bestFit="1" customWidth="1"/>
    <col min="15105" max="15105" width="3.7109375" customWidth="1"/>
    <col min="15106" max="15106" width="46.85546875" customWidth="1"/>
    <col min="15107" max="15107" width="31.140625" customWidth="1"/>
    <col min="15108" max="15108" width="19.85546875" customWidth="1"/>
    <col min="15109" max="15109" width="17.42578125" customWidth="1"/>
    <col min="15110" max="15110" width="24.5703125" customWidth="1"/>
    <col min="15111" max="15111" width="29.85546875" customWidth="1"/>
    <col min="15112" max="15112" width="18.85546875" customWidth="1"/>
    <col min="15113" max="15113" width="26.7109375" customWidth="1"/>
    <col min="15114" max="15114" width="24" customWidth="1"/>
    <col min="15115" max="15115" width="22.85546875" customWidth="1"/>
    <col min="15116" max="15116" width="22" customWidth="1"/>
    <col min="15117" max="15117" width="25.42578125" customWidth="1"/>
    <col min="15119" max="15119" width="13.7109375" bestFit="1" customWidth="1"/>
    <col min="15361" max="15361" width="3.7109375" customWidth="1"/>
    <col min="15362" max="15362" width="46.85546875" customWidth="1"/>
    <col min="15363" max="15363" width="31.140625" customWidth="1"/>
    <col min="15364" max="15364" width="19.85546875" customWidth="1"/>
    <col min="15365" max="15365" width="17.42578125" customWidth="1"/>
    <col min="15366" max="15366" width="24.5703125" customWidth="1"/>
    <col min="15367" max="15367" width="29.85546875" customWidth="1"/>
    <col min="15368" max="15368" width="18.85546875" customWidth="1"/>
    <col min="15369" max="15369" width="26.7109375" customWidth="1"/>
    <col min="15370" max="15370" width="24" customWidth="1"/>
    <col min="15371" max="15371" width="22.85546875" customWidth="1"/>
    <col min="15372" max="15372" width="22" customWidth="1"/>
    <col min="15373" max="15373" width="25.42578125" customWidth="1"/>
    <col min="15375" max="15375" width="13.7109375" bestFit="1" customWidth="1"/>
    <col min="15617" max="15617" width="3.7109375" customWidth="1"/>
    <col min="15618" max="15618" width="46.85546875" customWidth="1"/>
    <col min="15619" max="15619" width="31.140625" customWidth="1"/>
    <col min="15620" max="15620" width="19.85546875" customWidth="1"/>
    <col min="15621" max="15621" width="17.42578125" customWidth="1"/>
    <col min="15622" max="15622" width="24.5703125" customWidth="1"/>
    <col min="15623" max="15623" width="29.85546875" customWidth="1"/>
    <col min="15624" max="15624" width="18.85546875" customWidth="1"/>
    <col min="15625" max="15625" width="26.7109375" customWidth="1"/>
    <col min="15626" max="15626" width="24" customWidth="1"/>
    <col min="15627" max="15627" width="22.85546875" customWidth="1"/>
    <col min="15628" max="15628" width="22" customWidth="1"/>
    <col min="15629" max="15629" width="25.42578125" customWidth="1"/>
    <col min="15631" max="15631" width="13.7109375" bestFit="1" customWidth="1"/>
    <col min="15873" max="15873" width="3.7109375" customWidth="1"/>
    <col min="15874" max="15874" width="46.85546875" customWidth="1"/>
    <col min="15875" max="15875" width="31.140625" customWidth="1"/>
    <col min="15876" max="15876" width="19.85546875" customWidth="1"/>
    <col min="15877" max="15877" width="17.42578125" customWidth="1"/>
    <col min="15878" max="15878" width="24.5703125" customWidth="1"/>
    <col min="15879" max="15879" width="29.85546875" customWidth="1"/>
    <col min="15880" max="15880" width="18.85546875" customWidth="1"/>
    <col min="15881" max="15881" width="26.7109375" customWidth="1"/>
    <col min="15882" max="15882" width="24" customWidth="1"/>
    <col min="15883" max="15883" width="22.85546875" customWidth="1"/>
    <col min="15884" max="15884" width="22" customWidth="1"/>
    <col min="15885" max="15885" width="25.42578125" customWidth="1"/>
    <col min="15887" max="15887" width="13.7109375" bestFit="1" customWidth="1"/>
    <col min="16129" max="16129" width="3.7109375" customWidth="1"/>
    <col min="16130" max="16130" width="46.85546875" customWidth="1"/>
    <col min="16131" max="16131" width="31.140625" customWidth="1"/>
    <col min="16132" max="16132" width="19.85546875" customWidth="1"/>
    <col min="16133" max="16133" width="17.42578125" customWidth="1"/>
    <col min="16134" max="16134" width="24.5703125" customWidth="1"/>
    <col min="16135" max="16135" width="29.85546875" customWidth="1"/>
    <col min="16136" max="16136" width="18.85546875" customWidth="1"/>
    <col min="16137" max="16137" width="26.7109375" customWidth="1"/>
    <col min="16138" max="16138" width="24" customWidth="1"/>
    <col min="16139" max="16139" width="22.85546875" customWidth="1"/>
    <col min="16140" max="16140" width="22" customWidth="1"/>
    <col min="16141" max="16141" width="25.42578125" customWidth="1"/>
    <col min="16143" max="16143" width="13.7109375" bestFit="1" customWidth="1"/>
  </cols>
  <sheetData>
    <row r="1" spans="1:14" ht="5.25" hidden="1" customHeight="1" x14ac:dyDescent="0.25">
      <c r="C1" s="173" t="s">
        <v>97</v>
      </c>
      <c r="D1" s="173"/>
      <c r="E1" s="173"/>
      <c r="F1" s="173"/>
      <c r="G1" s="173"/>
      <c r="H1" s="173"/>
      <c r="I1" s="173"/>
      <c r="J1" s="173"/>
      <c r="K1" s="173"/>
    </row>
    <row r="2" spans="1:14" ht="21" hidden="1" customHeight="1" x14ac:dyDescent="0.25">
      <c r="C2" s="173" t="s">
        <v>98</v>
      </c>
      <c r="D2" s="173"/>
      <c r="E2" s="173"/>
      <c r="F2" s="173"/>
      <c r="G2" s="173"/>
      <c r="H2" s="173"/>
      <c r="I2" s="173"/>
      <c r="J2" s="173"/>
      <c r="K2" s="173"/>
    </row>
    <row r="3" spans="1:14" ht="18" hidden="1" customHeight="1" x14ac:dyDescent="0.25">
      <c r="A3" s="174">
        <v>38260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4" ht="14.25" hidden="1" customHeight="1" x14ac:dyDescent="0.25">
      <c r="A4" s="51"/>
      <c r="B4" s="51"/>
      <c r="C4" s="172" t="s">
        <v>100</v>
      </c>
      <c r="D4" s="172"/>
      <c r="E4" s="172"/>
      <c r="F4" s="172"/>
      <c r="G4" s="172"/>
      <c r="H4" s="172"/>
      <c r="I4" s="172"/>
      <c r="J4" s="172"/>
      <c r="K4" s="172"/>
      <c r="L4" s="52" t="s">
        <v>78</v>
      </c>
      <c r="M4" s="53"/>
    </row>
    <row r="5" spans="1:14" ht="16.5" hidden="1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5" t="s">
        <v>94</v>
      </c>
      <c r="M5" s="53"/>
    </row>
    <row r="6" spans="1:14" s="51" customFormat="1" ht="17.25" hidden="1" thickTop="1" thickBot="1" x14ac:dyDescent="0.3">
      <c r="A6" s="56"/>
      <c r="B6" s="55" t="s">
        <v>79</v>
      </c>
      <c r="C6" s="55" t="s">
        <v>67</v>
      </c>
      <c r="D6" s="55" t="s">
        <v>10</v>
      </c>
      <c r="E6" s="55" t="s">
        <v>11</v>
      </c>
      <c r="F6" s="55" t="s">
        <v>12</v>
      </c>
      <c r="G6" s="55" t="s">
        <v>13</v>
      </c>
      <c r="H6" s="55" t="s">
        <v>81</v>
      </c>
      <c r="I6" s="55" t="s">
        <v>15</v>
      </c>
      <c r="J6" s="55" t="s">
        <v>82</v>
      </c>
      <c r="K6" s="55" t="s">
        <v>101</v>
      </c>
      <c r="L6" s="55" t="s">
        <v>84</v>
      </c>
      <c r="M6" s="57" t="s">
        <v>4</v>
      </c>
    </row>
    <row r="7" spans="1:14" ht="15.75" hidden="1" x14ac:dyDescent="0.25">
      <c r="A7" s="58">
        <v>1</v>
      </c>
      <c r="B7" s="51" t="s">
        <v>18</v>
      </c>
      <c r="C7" s="59">
        <v>25781991269</v>
      </c>
      <c r="D7" s="59"/>
      <c r="E7" s="59"/>
      <c r="F7" s="59"/>
      <c r="G7" s="59">
        <v>596257292133</v>
      </c>
      <c r="H7" s="59">
        <v>93111825869</v>
      </c>
      <c r="I7" s="59">
        <v>462018024143</v>
      </c>
      <c r="J7" s="59"/>
      <c r="K7" s="59"/>
      <c r="L7" s="59">
        <v>221900101500</v>
      </c>
      <c r="M7" s="60">
        <f t="shared" ref="M7:M38" si="0">SUM(C7:L7)</f>
        <v>1399069234914</v>
      </c>
    </row>
    <row r="8" spans="1:14" ht="15.75" hidden="1" x14ac:dyDescent="0.25">
      <c r="A8" s="58">
        <v>2</v>
      </c>
      <c r="B8" s="51" t="s">
        <v>20</v>
      </c>
      <c r="C8" s="59">
        <v>343044335999</v>
      </c>
      <c r="D8" s="59"/>
      <c r="E8" s="59"/>
      <c r="F8" s="59"/>
      <c r="G8" s="59">
        <v>372725086763</v>
      </c>
      <c r="H8" s="59">
        <v>13870754264</v>
      </c>
      <c r="I8" s="59">
        <v>390417859911</v>
      </c>
      <c r="J8" s="59"/>
      <c r="K8" s="59"/>
      <c r="L8" s="59"/>
      <c r="M8" s="60">
        <f t="shared" si="0"/>
        <v>1120058036937</v>
      </c>
    </row>
    <row r="9" spans="1:14" ht="15.75" hidden="1" x14ac:dyDescent="0.25">
      <c r="A9" s="58">
        <v>3</v>
      </c>
      <c r="B9" s="51" t="s">
        <v>21</v>
      </c>
      <c r="C9" s="59">
        <v>13400158955</v>
      </c>
      <c r="D9" s="59"/>
      <c r="E9" s="59"/>
      <c r="F9" s="59">
        <v>570013773</v>
      </c>
      <c r="G9" s="59">
        <v>546460885416</v>
      </c>
      <c r="H9" s="59">
        <v>86606020780</v>
      </c>
      <c r="I9" s="59">
        <v>472145446096</v>
      </c>
      <c r="J9" s="59"/>
      <c r="K9" s="59"/>
      <c r="L9" s="59">
        <v>54813290306</v>
      </c>
      <c r="M9" s="60">
        <f t="shared" si="0"/>
        <v>1173995815326</v>
      </c>
    </row>
    <row r="10" spans="1:14" s="51" customFormat="1" ht="15.75" hidden="1" x14ac:dyDescent="0.25">
      <c r="A10" s="58">
        <v>4</v>
      </c>
      <c r="B10" s="51" t="s">
        <v>116</v>
      </c>
      <c r="C10" s="61">
        <v>32429502484</v>
      </c>
      <c r="D10" s="61"/>
      <c r="E10" s="61"/>
      <c r="F10" s="61">
        <v>190004591</v>
      </c>
      <c r="G10" s="61">
        <v>963823297360</v>
      </c>
      <c r="H10" s="61">
        <v>98252321717</v>
      </c>
      <c r="I10" s="61">
        <v>722088121557</v>
      </c>
      <c r="J10" s="61"/>
      <c r="K10" s="61"/>
      <c r="L10" s="61">
        <v>803943421728</v>
      </c>
      <c r="M10" s="60">
        <f t="shared" si="0"/>
        <v>2620726669437</v>
      </c>
      <c r="N10"/>
    </row>
    <row r="11" spans="1:14" s="51" customFormat="1" ht="15.75" hidden="1" x14ac:dyDescent="0.25">
      <c r="A11" s="58">
        <v>5</v>
      </c>
      <c r="B11" s="51" t="s">
        <v>85</v>
      </c>
      <c r="C11" s="59">
        <v>6741909999</v>
      </c>
      <c r="D11" s="59"/>
      <c r="E11" s="59"/>
      <c r="F11" s="59"/>
      <c r="G11" s="59">
        <v>524666524217</v>
      </c>
      <c r="H11" s="59">
        <v>6347169377</v>
      </c>
      <c r="I11" s="59">
        <v>499558749571</v>
      </c>
      <c r="J11" s="59"/>
      <c r="K11" s="59"/>
      <c r="L11" s="59">
        <v>170187026026</v>
      </c>
      <c r="M11" s="60">
        <f t="shared" si="0"/>
        <v>1207501379190</v>
      </c>
      <c r="N11"/>
    </row>
    <row r="12" spans="1:14" ht="15.75" hidden="1" x14ac:dyDescent="0.25">
      <c r="A12" s="58">
        <v>6</v>
      </c>
      <c r="B12" s="51" t="s">
        <v>24</v>
      </c>
      <c r="C12" s="59">
        <v>36755021312</v>
      </c>
      <c r="D12" s="59">
        <v>149500</v>
      </c>
      <c r="E12" s="59"/>
      <c r="F12" s="59"/>
      <c r="G12" s="59">
        <v>291107881379</v>
      </c>
      <c r="H12" s="59">
        <v>29031516304</v>
      </c>
      <c r="I12" s="59">
        <v>136868655754</v>
      </c>
      <c r="J12" s="59"/>
      <c r="K12" s="59">
        <v>427500</v>
      </c>
      <c r="L12" s="59">
        <v>1436688002331</v>
      </c>
      <c r="M12" s="60">
        <f t="shared" si="0"/>
        <v>1930451654080</v>
      </c>
    </row>
    <row r="13" spans="1:14" ht="15.75" hidden="1" x14ac:dyDescent="0.25">
      <c r="A13" s="58">
        <v>7</v>
      </c>
      <c r="B13" s="51" t="s">
        <v>25</v>
      </c>
      <c r="C13" s="59">
        <v>37208859150</v>
      </c>
      <c r="D13" s="59"/>
      <c r="E13" s="59"/>
      <c r="F13" s="59"/>
      <c r="G13" s="59">
        <v>274573668404</v>
      </c>
      <c r="H13" s="59">
        <v>27278567822</v>
      </c>
      <c r="I13" s="59">
        <v>542991482741</v>
      </c>
      <c r="J13" s="59"/>
      <c r="K13" s="59"/>
      <c r="L13" s="59"/>
      <c r="M13" s="60">
        <f t="shared" si="0"/>
        <v>882052578117</v>
      </c>
    </row>
    <row r="14" spans="1:14" ht="15.75" hidden="1" x14ac:dyDescent="0.25">
      <c r="A14" s="58">
        <v>8</v>
      </c>
      <c r="B14" s="51" t="s">
        <v>26</v>
      </c>
      <c r="C14" s="59">
        <v>85482633950</v>
      </c>
      <c r="D14" s="59"/>
      <c r="E14" s="59"/>
      <c r="F14" s="59"/>
      <c r="G14" s="59">
        <v>59336177408</v>
      </c>
      <c r="H14" s="59">
        <v>19597714016</v>
      </c>
      <c r="I14" s="59">
        <v>709949510</v>
      </c>
      <c r="J14" s="59"/>
      <c r="K14" s="59">
        <v>20250000</v>
      </c>
      <c r="L14" s="59">
        <v>340484654706</v>
      </c>
      <c r="M14" s="60">
        <f t="shared" si="0"/>
        <v>505631379590</v>
      </c>
    </row>
    <row r="15" spans="1:14" ht="15.75" hidden="1" x14ac:dyDescent="0.25">
      <c r="A15" s="58">
        <v>9</v>
      </c>
      <c r="B15" s="51" t="s">
        <v>27</v>
      </c>
      <c r="C15" s="59">
        <v>167998703729</v>
      </c>
      <c r="D15" s="59">
        <v>11919500</v>
      </c>
      <c r="E15" s="59"/>
      <c r="F15" s="59"/>
      <c r="G15" s="59">
        <v>27301521500</v>
      </c>
      <c r="H15" s="59">
        <v>13456027103</v>
      </c>
      <c r="I15" s="59">
        <v>73816397241</v>
      </c>
      <c r="J15" s="59"/>
      <c r="K15" s="59">
        <v>427500</v>
      </c>
      <c r="L15" s="59">
        <v>129317889585</v>
      </c>
      <c r="M15" s="60">
        <f t="shared" si="0"/>
        <v>411902886158</v>
      </c>
    </row>
    <row r="16" spans="1:14" ht="15.75" hidden="1" x14ac:dyDescent="0.25">
      <c r="A16" s="58">
        <v>10</v>
      </c>
      <c r="B16" s="51" t="s">
        <v>28</v>
      </c>
      <c r="C16" s="59">
        <v>25357518731</v>
      </c>
      <c r="D16" s="59"/>
      <c r="E16" s="59"/>
      <c r="F16" s="59"/>
      <c r="G16" s="59">
        <v>156708686163</v>
      </c>
      <c r="H16" s="59"/>
      <c r="I16" s="59">
        <v>500000000</v>
      </c>
      <c r="J16" s="59"/>
      <c r="K16" s="59"/>
      <c r="L16" s="59">
        <v>287136272567</v>
      </c>
      <c r="M16" s="60">
        <f t="shared" si="0"/>
        <v>469702477461</v>
      </c>
    </row>
    <row r="17" spans="1:13" ht="15.75" hidden="1" x14ac:dyDescent="0.25">
      <c r="A17" s="58">
        <v>11</v>
      </c>
      <c r="B17" s="51" t="s">
        <v>29</v>
      </c>
      <c r="C17" s="59">
        <v>22362148824</v>
      </c>
      <c r="D17" s="59"/>
      <c r="E17" s="59"/>
      <c r="F17" s="59"/>
      <c r="G17" s="59">
        <v>2321606252</v>
      </c>
      <c r="H17" s="59">
        <v>3180202479</v>
      </c>
      <c r="I17" s="59">
        <v>4743719796</v>
      </c>
      <c r="J17" s="59"/>
      <c r="K17" s="59"/>
      <c r="L17" s="59">
        <v>71389077336</v>
      </c>
      <c r="M17" s="60">
        <f>SUM(C17:L17)</f>
        <v>103996754687</v>
      </c>
    </row>
    <row r="18" spans="1:13" ht="9.75" hidden="1" customHeight="1" x14ac:dyDescent="0.25">
      <c r="A18" s="58">
        <v>12</v>
      </c>
      <c r="B18" s="51" t="s">
        <v>30</v>
      </c>
      <c r="C18" s="59">
        <v>123737224</v>
      </c>
      <c r="D18" s="59"/>
      <c r="E18" s="59"/>
      <c r="F18" s="59"/>
      <c r="G18" s="59">
        <v>378731231003</v>
      </c>
      <c r="H18" s="59">
        <v>49585826624</v>
      </c>
      <c r="I18" s="59">
        <v>706707620888</v>
      </c>
      <c r="J18" s="59"/>
      <c r="K18" s="59"/>
      <c r="L18" s="59">
        <v>945252939551</v>
      </c>
      <c r="M18" s="60">
        <f t="shared" si="0"/>
        <v>2080401355290</v>
      </c>
    </row>
    <row r="19" spans="1:13" ht="15.75" hidden="1" x14ac:dyDescent="0.25">
      <c r="A19" s="58">
        <v>13</v>
      </c>
      <c r="B19" s="51" t="s">
        <v>31</v>
      </c>
      <c r="C19" s="59">
        <v>97554499798</v>
      </c>
      <c r="D19" s="59"/>
      <c r="E19" s="59"/>
      <c r="F19" s="59">
        <v>380009182</v>
      </c>
      <c r="G19" s="59">
        <v>39646105509</v>
      </c>
      <c r="H19" s="59">
        <v>3659075225</v>
      </c>
      <c r="I19" s="59"/>
      <c r="J19" s="59">
        <v>7200000</v>
      </c>
      <c r="K19" s="59"/>
      <c r="L19" s="59">
        <v>193284735865</v>
      </c>
      <c r="M19" s="60">
        <f t="shared" si="0"/>
        <v>334531625579</v>
      </c>
    </row>
    <row r="20" spans="1:13" ht="15.75" hidden="1" x14ac:dyDescent="0.25">
      <c r="A20" s="58">
        <v>14</v>
      </c>
      <c r="B20" s="51" t="s">
        <v>32</v>
      </c>
      <c r="C20" s="59">
        <v>6825016879</v>
      </c>
      <c r="D20" s="59">
        <v>898500</v>
      </c>
      <c r="E20" s="59"/>
      <c r="F20" s="59"/>
      <c r="G20" s="59">
        <v>41128982843</v>
      </c>
      <c r="H20" s="59">
        <v>2210934186</v>
      </c>
      <c r="I20" s="59"/>
      <c r="J20" s="59"/>
      <c r="K20" s="59"/>
      <c r="L20" s="59">
        <v>15852335690</v>
      </c>
      <c r="M20" s="60">
        <f t="shared" si="0"/>
        <v>66018168098</v>
      </c>
    </row>
    <row r="21" spans="1:13" ht="15.75" hidden="1" x14ac:dyDescent="0.25">
      <c r="A21" s="58">
        <v>15</v>
      </c>
      <c r="B21" s="51" t="s">
        <v>33</v>
      </c>
      <c r="C21" s="59">
        <v>198977862829</v>
      </c>
      <c r="D21" s="59">
        <v>1044500</v>
      </c>
      <c r="E21" s="59"/>
      <c r="F21" s="59"/>
      <c r="G21" s="59">
        <v>15114045501</v>
      </c>
      <c r="H21" s="59">
        <v>39090866594</v>
      </c>
      <c r="I21" s="59">
        <v>28595004756</v>
      </c>
      <c r="J21" s="59">
        <v>2658820</v>
      </c>
      <c r="K21" s="59">
        <v>1346251744</v>
      </c>
      <c r="L21" s="59">
        <v>18168928778</v>
      </c>
      <c r="M21" s="60">
        <f t="shared" si="0"/>
        <v>301296663522</v>
      </c>
    </row>
    <row r="22" spans="1:13" ht="15.75" hidden="1" x14ac:dyDescent="0.25">
      <c r="A22" s="58">
        <v>16</v>
      </c>
      <c r="B22" s="51" t="s">
        <v>34</v>
      </c>
      <c r="C22" s="59">
        <v>18155297550</v>
      </c>
      <c r="D22" s="59"/>
      <c r="E22" s="59"/>
      <c r="F22" s="59"/>
      <c r="G22" s="59">
        <v>12112621055</v>
      </c>
      <c r="H22" s="59">
        <v>573053451</v>
      </c>
      <c r="I22" s="59">
        <v>3816405883</v>
      </c>
      <c r="J22" s="59"/>
      <c r="K22" s="59"/>
      <c r="L22" s="59">
        <v>157315738219</v>
      </c>
      <c r="M22" s="60">
        <f t="shared" si="0"/>
        <v>191973116158</v>
      </c>
    </row>
    <row r="23" spans="1:13" ht="15.75" hidden="1" x14ac:dyDescent="0.25">
      <c r="A23" s="58">
        <v>17</v>
      </c>
      <c r="B23" s="51" t="s">
        <v>35</v>
      </c>
      <c r="C23" s="59">
        <v>64242212464</v>
      </c>
      <c r="D23" s="59"/>
      <c r="E23" s="59"/>
      <c r="F23" s="59"/>
      <c r="G23" s="59">
        <v>16484963275</v>
      </c>
      <c r="H23" s="59">
        <v>78906421</v>
      </c>
      <c r="I23" s="59">
        <v>8707531612</v>
      </c>
      <c r="J23" s="59"/>
      <c r="K23" s="59"/>
      <c r="L23" s="59">
        <v>21570296684</v>
      </c>
      <c r="M23" s="60">
        <f t="shared" si="0"/>
        <v>111083910456</v>
      </c>
    </row>
    <row r="24" spans="1:13" ht="15.75" hidden="1" x14ac:dyDescent="0.25">
      <c r="A24" s="58">
        <v>18</v>
      </c>
      <c r="B24" s="51" t="s">
        <v>36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>
        <f t="shared" si="0"/>
        <v>0</v>
      </c>
    </row>
    <row r="25" spans="1:13" ht="15.75" hidden="1" x14ac:dyDescent="0.25">
      <c r="A25" s="58">
        <v>19</v>
      </c>
      <c r="B25" s="51" t="s">
        <v>37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>
        <f t="shared" si="0"/>
        <v>0</v>
      </c>
    </row>
    <row r="26" spans="1:13" ht="15.75" hidden="1" x14ac:dyDescent="0.25">
      <c r="A26" s="58">
        <v>20</v>
      </c>
      <c r="B26" s="51" t="s">
        <v>38</v>
      </c>
      <c r="C26" s="59">
        <v>7218213461</v>
      </c>
      <c r="D26" s="59">
        <v>1639000</v>
      </c>
      <c r="E26" s="59"/>
      <c r="F26" s="59"/>
      <c r="G26" s="59">
        <v>25183211417</v>
      </c>
      <c r="H26" s="59">
        <v>20262310788</v>
      </c>
      <c r="I26" s="59">
        <v>167475969886</v>
      </c>
      <c r="J26" s="59"/>
      <c r="K26" s="59"/>
      <c r="L26" s="59">
        <v>414373986317</v>
      </c>
      <c r="M26" s="60">
        <f t="shared" si="0"/>
        <v>634515330869</v>
      </c>
    </row>
    <row r="27" spans="1:13" ht="15.75" hidden="1" x14ac:dyDescent="0.25">
      <c r="A27" s="58">
        <v>21</v>
      </c>
      <c r="B27" s="51" t="s">
        <v>39</v>
      </c>
      <c r="C27" s="59">
        <v>11248495631</v>
      </c>
      <c r="D27" s="59"/>
      <c r="E27" s="59">
        <v>8371750</v>
      </c>
      <c r="F27" s="59"/>
      <c r="G27" s="59"/>
      <c r="H27" s="59"/>
      <c r="I27" s="59"/>
      <c r="J27" s="59"/>
      <c r="K27" s="59"/>
      <c r="L27" s="59">
        <v>3318710720</v>
      </c>
      <c r="M27" s="60">
        <f t="shared" si="0"/>
        <v>14575578101</v>
      </c>
    </row>
    <row r="28" spans="1:13" ht="15.75" hidden="1" x14ac:dyDescent="0.25">
      <c r="A28" s="58">
        <v>22</v>
      </c>
      <c r="B28" s="51" t="s">
        <v>40</v>
      </c>
      <c r="C28" s="61">
        <v>8675894459</v>
      </c>
      <c r="D28" s="61"/>
      <c r="E28" s="61"/>
      <c r="F28" s="62"/>
      <c r="G28" s="61"/>
      <c r="H28" s="61"/>
      <c r="I28" s="61"/>
      <c r="J28" s="61"/>
      <c r="K28" s="61"/>
      <c r="L28" s="61">
        <v>6800944606</v>
      </c>
      <c r="M28" s="60">
        <f t="shared" si="0"/>
        <v>15476839065</v>
      </c>
    </row>
    <row r="29" spans="1:13" ht="15.75" hidden="1" x14ac:dyDescent="0.25">
      <c r="A29" s="58">
        <v>23</v>
      </c>
      <c r="B29" s="51" t="s">
        <v>41</v>
      </c>
      <c r="C29" s="59">
        <v>53315264413</v>
      </c>
      <c r="D29" s="59">
        <v>7770660</v>
      </c>
      <c r="E29" s="59">
        <v>8371750</v>
      </c>
      <c r="F29" s="59"/>
      <c r="G29" s="59"/>
      <c r="H29" s="59"/>
      <c r="I29" s="59"/>
      <c r="J29" s="59"/>
      <c r="K29" s="59"/>
      <c r="L29" s="59"/>
      <c r="M29" s="60">
        <f t="shared" si="0"/>
        <v>53331406823</v>
      </c>
    </row>
    <row r="30" spans="1:13" ht="15.75" hidden="1" x14ac:dyDescent="0.25">
      <c r="A30" s="58">
        <v>24</v>
      </c>
      <c r="B30" s="51" t="s">
        <v>42</v>
      </c>
      <c r="C30" s="59">
        <v>4233201203</v>
      </c>
      <c r="D30" s="59"/>
      <c r="E30" s="59"/>
      <c r="F30" s="59"/>
      <c r="G30" s="63"/>
      <c r="H30" s="59"/>
      <c r="I30" s="59"/>
      <c r="J30" s="59"/>
      <c r="K30" s="59"/>
      <c r="L30" s="59">
        <v>2962219217</v>
      </c>
      <c r="M30" s="60">
        <f t="shared" si="0"/>
        <v>7195420420</v>
      </c>
    </row>
    <row r="31" spans="1:13" ht="15" hidden="1" customHeight="1" x14ac:dyDescent="0.25">
      <c r="A31" s="58">
        <v>25</v>
      </c>
      <c r="B31" s="51" t="s">
        <v>43</v>
      </c>
      <c r="C31" s="59">
        <v>5761023693</v>
      </c>
      <c r="D31" s="59"/>
      <c r="E31" s="59"/>
      <c r="F31" s="59"/>
      <c r="G31" s="59"/>
      <c r="H31" s="59"/>
      <c r="I31" s="59"/>
      <c r="J31" s="59"/>
      <c r="K31" s="59">
        <v>177840</v>
      </c>
      <c r="L31" s="59"/>
      <c r="M31" s="60">
        <f t="shared" si="0"/>
        <v>5761201533</v>
      </c>
    </row>
    <row r="32" spans="1:13" ht="15.75" hidden="1" x14ac:dyDescent="0.25">
      <c r="A32" s="58">
        <v>26</v>
      </c>
      <c r="B32" s="51" t="s">
        <v>44</v>
      </c>
      <c r="C32" s="59">
        <v>817468873</v>
      </c>
      <c r="D32" s="59">
        <v>1050000</v>
      </c>
      <c r="E32" s="59"/>
      <c r="F32" s="59"/>
      <c r="G32" s="59"/>
      <c r="H32" s="59"/>
      <c r="I32" s="59"/>
      <c r="J32" s="59"/>
      <c r="K32" s="59"/>
      <c r="L32" s="59"/>
      <c r="M32" s="60">
        <f t="shared" si="0"/>
        <v>818518873</v>
      </c>
    </row>
    <row r="33" spans="1:13" ht="15.75" hidden="1" x14ac:dyDescent="0.25">
      <c r="A33" s="58">
        <v>27</v>
      </c>
      <c r="B33" s="51" t="s">
        <v>45</v>
      </c>
      <c r="C33" s="59">
        <v>8575444844</v>
      </c>
      <c r="D33" s="59">
        <v>11189000</v>
      </c>
      <c r="E33" s="59"/>
      <c r="F33" s="59"/>
      <c r="G33" s="59">
        <v>1249426911</v>
      </c>
      <c r="H33" s="59">
        <v>2283227704</v>
      </c>
      <c r="I33" s="63"/>
      <c r="J33" s="59">
        <v>17142810</v>
      </c>
      <c r="K33" s="59"/>
      <c r="L33" s="59">
        <v>3312006311</v>
      </c>
      <c r="M33" s="60">
        <f t="shared" si="0"/>
        <v>15448437580</v>
      </c>
    </row>
    <row r="34" spans="1:13" ht="15.75" hidden="1" x14ac:dyDescent="0.25">
      <c r="A34" s="58">
        <v>28</v>
      </c>
      <c r="B34" s="51" t="s">
        <v>46</v>
      </c>
      <c r="C34" s="59">
        <v>2724472097</v>
      </c>
      <c r="D34" s="59">
        <v>929400</v>
      </c>
      <c r="E34" s="59"/>
      <c r="F34" s="59"/>
      <c r="G34" s="59"/>
      <c r="H34" s="59"/>
      <c r="I34" s="59"/>
      <c r="J34" s="59"/>
      <c r="K34" s="59"/>
      <c r="L34" s="59"/>
      <c r="M34" s="60">
        <f t="shared" si="0"/>
        <v>2725401497</v>
      </c>
    </row>
    <row r="35" spans="1:13" ht="15.75" hidden="1" x14ac:dyDescent="0.25">
      <c r="A35" s="58">
        <v>29</v>
      </c>
      <c r="B35" s="51" t="s">
        <v>47</v>
      </c>
      <c r="C35" s="59">
        <v>5264679727</v>
      </c>
      <c r="D35" s="59">
        <v>745000</v>
      </c>
      <c r="E35" s="59"/>
      <c r="F35" s="59"/>
      <c r="G35" s="59"/>
      <c r="H35" s="59"/>
      <c r="I35" s="59"/>
      <c r="J35" s="59"/>
      <c r="K35" s="59"/>
      <c r="L35" s="59"/>
      <c r="M35" s="60">
        <f t="shared" si="0"/>
        <v>5265424727</v>
      </c>
    </row>
    <row r="36" spans="1:13" ht="15.75" hidden="1" x14ac:dyDescent="0.25">
      <c r="A36" s="58">
        <v>30</v>
      </c>
      <c r="B36" s="51" t="s">
        <v>48</v>
      </c>
      <c r="C36" s="59">
        <v>3585046970</v>
      </c>
      <c r="D36" s="59"/>
      <c r="E36" s="59"/>
      <c r="F36" s="59"/>
      <c r="G36" s="59"/>
      <c r="H36" s="59"/>
      <c r="I36" s="59"/>
      <c r="J36" s="59"/>
      <c r="K36" s="59"/>
      <c r="L36" s="59">
        <v>36774000</v>
      </c>
      <c r="M36" s="60">
        <f t="shared" si="0"/>
        <v>3621820970</v>
      </c>
    </row>
    <row r="37" spans="1:13" ht="15.75" hidden="1" x14ac:dyDescent="0.25">
      <c r="A37" s="58">
        <v>31</v>
      </c>
      <c r="B37" s="51" t="s">
        <v>49</v>
      </c>
      <c r="C37" s="59">
        <v>917904263</v>
      </c>
      <c r="D37" s="59"/>
      <c r="E37" s="59"/>
      <c r="F37" s="59"/>
      <c r="G37" s="59">
        <v>2139135700</v>
      </c>
      <c r="H37" s="59">
        <v>39279813</v>
      </c>
      <c r="I37" s="59"/>
      <c r="J37" s="59"/>
      <c r="K37" s="59"/>
      <c r="L37" s="59">
        <v>10277394068</v>
      </c>
      <c r="M37" s="60">
        <f t="shared" si="0"/>
        <v>13373713844</v>
      </c>
    </row>
    <row r="38" spans="1:13" ht="15.75" hidden="1" x14ac:dyDescent="0.25">
      <c r="A38" s="58">
        <v>32</v>
      </c>
      <c r="B38" s="51" t="s">
        <v>50</v>
      </c>
      <c r="C38" s="59">
        <v>3341617001</v>
      </c>
      <c r="D38" s="59"/>
      <c r="E38" s="59"/>
      <c r="F38" s="59"/>
      <c r="G38" s="59"/>
      <c r="H38" s="59"/>
      <c r="I38" s="59"/>
      <c r="J38" s="59"/>
      <c r="K38" s="59"/>
      <c r="L38" s="59"/>
      <c r="M38" s="60">
        <f t="shared" si="0"/>
        <v>3341617001</v>
      </c>
    </row>
    <row r="39" spans="1:13" ht="15.75" hidden="1" x14ac:dyDescent="0.25">
      <c r="A39" s="58">
        <v>33</v>
      </c>
      <c r="B39" s="51" t="s">
        <v>51</v>
      </c>
      <c r="C39" s="59">
        <v>67175289837</v>
      </c>
      <c r="D39" s="59"/>
      <c r="E39" s="59"/>
      <c r="F39" s="59"/>
      <c r="G39" s="59">
        <v>13792947473</v>
      </c>
      <c r="H39" s="59">
        <v>85800453</v>
      </c>
      <c r="I39" s="59">
        <v>3494873012</v>
      </c>
      <c r="J39" s="59"/>
      <c r="K39" s="59"/>
      <c r="L39" s="59">
        <v>270582257825</v>
      </c>
      <c r="M39" s="60">
        <f t="shared" ref="M39:M47" si="1">SUM(C39:L39)</f>
        <v>355131168600</v>
      </c>
    </row>
    <row r="40" spans="1:13" ht="15.75" hidden="1" x14ac:dyDescent="0.25">
      <c r="A40" s="58">
        <v>34</v>
      </c>
      <c r="B40" s="51" t="s">
        <v>102</v>
      </c>
      <c r="C40" s="59">
        <v>183448822</v>
      </c>
      <c r="D40" s="59"/>
      <c r="E40" s="59"/>
      <c r="F40" s="59"/>
      <c r="G40" s="59">
        <v>242034565239</v>
      </c>
      <c r="H40" s="59"/>
      <c r="I40" s="59">
        <v>166914340737</v>
      </c>
      <c r="J40" s="59"/>
      <c r="K40" s="59"/>
      <c r="L40" s="59">
        <v>1674966853235</v>
      </c>
      <c r="M40" s="60">
        <f t="shared" si="1"/>
        <v>2084099208033</v>
      </c>
    </row>
    <row r="41" spans="1:13" ht="15.75" hidden="1" x14ac:dyDescent="0.25">
      <c r="A41" s="58">
        <v>35</v>
      </c>
      <c r="B41" s="51" t="s">
        <v>53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>
        <f t="shared" si="1"/>
        <v>0</v>
      </c>
    </row>
    <row r="42" spans="1:13" ht="15.75" hidden="1" x14ac:dyDescent="0.25">
      <c r="A42" s="58">
        <v>36</v>
      </c>
      <c r="B42" s="51" t="s">
        <v>54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60">
        <f t="shared" si="1"/>
        <v>0</v>
      </c>
    </row>
    <row r="43" spans="1:13" ht="15.75" hidden="1" x14ac:dyDescent="0.25">
      <c r="A43" s="58">
        <v>37</v>
      </c>
      <c r="B43" s="51" t="s">
        <v>55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0">
        <f t="shared" si="1"/>
        <v>0</v>
      </c>
    </row>
    <row r="44" spans="1:13" ht="15.75" hidden="1" x14ac:dyDescent="0.25">
      <c r="A44" s="58">
        <v>38</v>
      </c>
      <c r="B44" s="51" t="s">
        <v>56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>
        <f t="shared" si="1"/>
        <v>0</v>
      </c>
    </row>
    <row r="45" spans="1:13" ht="15.75" hidden="1" x14ac:dyDescent="0.25">
      <c r="A45" s="58">
        <v>39</v>
      </c>
      <c r="B45" s="110" t="s">
        <v>57</v>
      </c>
      <c r="C45" s="59">
        <v>78154239724</v>
      </c>
      <c r="D45" s="59">
        <v>6625500</v>
      </c>
      <c r="E45" s="59"/>
      <c r="F45" s="59"/>
      <c r="G45" s="59">
        <v>4911371051</v>
      </c>
      <c r="H45" s="59">
        <v>4877387728</v>
      </c>
      <c r="I45" s="59"/>
      <c r="J45" s="59">
        <v>850940</v>
      </c>
      <c r="K45" s="59">
        <v>707095650</v>
      </c>
      <c r="L45" s="59">
        <v>17967860</v>
      </c>
      <c r="M45" s="60">
        <f>SUM(C45:L45)</f>
        <v>88675538453</v>
      </c>
    </row>
    <row r="46" spans="1:13" ht="15.75" hidden="1" x14ac:dyDescent="0.25">
      <c r="A46" s="58">
        <v>40</v>
      </c>
      <c r="B46" s="51" t="s">
        <v>58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60">
        <f t="shared" si="1"/>
        <v>0</v>
      </c>
    </row>
    <row r="47" spans="1:13" ht="16.5" hidden="1" thickBot="1" x14ac:dyDescent="0.3">
      <c r="A47" s="58">
        <v>41</v>
      </c>
      <c r="B47" s="54" t="s">
        <v>59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>
        <f t="shared" si="1"/>
        <v>0</v>
      </c>
    </row>
    <row r="48" spans="1:13" ht="17.25" hidden="1" thickTop="1" thickBot="1" x14ac:dyDescent="0.3">
      <c r="A48" s="66"/>
      <c r="B48" s="56" t="s">
        <v>103</v>
      </c>
      <c r="C48" s="67">
        <f>SUM(C7:C47)</f>
        <v>1443633116164</v>
      </c>
      <c r="D48" s="67">
        <f t="shared" ref="D48:L48" si="2">SUM(D7:D47)</f>
        <v>43960560</v>
      </c>
      <c r="E48" s="67">
        <f t="shared" si="2"/>
        <v>16743500</v>
      </c>
      <c r="F48" s="67">
        <f t="shared" si="2"/>
        <v>1140027546</v>
      </c>
      <c r="G48" s="67">
        <f t="shared" si="2"/>
        <v>4607811233972</v>
      </c>
      <c r="H48" s="67">
        <f t="shared" si="2"/>
        <v>513478788718</v>
      </c>
      <c r="I48" s="67">
        <f t="shared" si="2"/>
        <v>4391570153094</v>
      </c>
      <c r="J48" s="67">
        <f t="shared" si="2"/>
        <v>27852570</v>
      </c>
      <c r="K48" s="67">
        <f t="shared" si="2"/>
        <v>2074630234</v>
      </c>
      <c r="L48" s="67">
        <f t="shared" si="2"/>
        <v>7253953825031</v>
      </c>
      <c r="M48" s="67">
        <f>SUM(M7:M47)</f>
        <v>18213750331389</v>
      </c>
    </row>
    <row r="49" spans="1:13" ht="16.5" hidden="1" thickBot="1" x14ac:dyDescent="0.3">
      <c r="A49" s="68"/>
      <c r="B49" s="69" t="s">
        <v>104</v>
      </c>
      <c r="C49" s="70">
        <v>2209539.3520219997</v>
      </c>
      <c r="D49" s="70">
        <v>35.506999999999998</v>
      </c>
      <c r="E49" s="70">
        <v>216.09372199999999</v>
      </c>
      <c r="F49" s="70">
        <v>0</v>
      </c>
      <c r="G49" s="70">
        <v>5309556.4104620023</v>
      </c>
      <c r="H49" s="70">
        <v>630739.86733000015</v>
      </c>
      <c r="I49" s="70">
        <v>4158391.3880320005</v>
      </c>
      <c r="J49" s="70">
        <v>71.557168000000004</v>
      </c>
      <c r="K49" s="70">
        <v>15467.106650000002</v>
      </c>
      <c r="L49" s="70">
        <v>7199513.9616550012</v>
      </c>
      <c r="M49" s="65">
        <v>19523531.244041</v>
      </c>
    </row>
    <row r="50" spans="1:13" ht="9" hidden="1" customHeight="1" x14ac:dyDescent="0.25"/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idden="1" x14ac:dyDescent="0.25"/>
    <row r="59" spans="1:13" hidden="1" x14ac:dyDescent="0.25"/>
    <row r="60" spans="1:13" hidden="1" x14ac:dyDescent="0.25"/>
    <row r="61" spans="1:13" hidden="1" x14ac:dyDescent="0.25"/>
    <row r="62" spans="1:13" hidden="1" x14ac:dyDescent="0.25"/>
    <row r="63" spans="1:13" hidden="1" x14ac:dyDescent="0.25"/>
    <row r="64" spans="1:13" hidden="1" x14ac:dyDescent="0.25"/>
    <row r="65" spans="1:13" ht="42" hidden="1" customHeight="1" x14ac:dyDescent="0.25"/>
    <row r="66" spans="1:13" ht="37.5" hidden="1" customHeight="1" x14ac:dyDescent="0.25"/>
    <row r="67" spans="1:13" ht="3" hidden="1" customHeight="1" x14ac:dyDescent="0.25"/>
    <row r="68" spans="1:13" ht="30" customHeight="1" x14ac:dyDescent="0.25"/>
    <row r="69" spans="1:13" ht="13.5" customHeight="1" x14ac:dyDescent="0.25"/>
    <row r="72" spans="1:13" s="71" customFormat="1" ht="20.25" x14ac:dyDescent="0.3">
      <c r="A72" s="175" t="s">
        <v>75</v>
      </c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</row>
    <row r="73" spans="1:13" s="71" customFormat="1" ht="20.25" x14ac:dyDescent="0.3">
      <c r="A73" s="175" t="s">
        <v>76</v>
      </c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</row>
    <row r="74" spans="1:13" s="71" customFormat="1" ht="20.25" x14ac:dyDescent="0.3">
      <c r="A74" s="175" t="s">
        <v>117</v>
      </c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</row>
    <row r="75" spans="1:13" s="34" customFormat="1" ht="15.75" x14ac:dyDescent="0.25">
      <c r="A75" s="72"/>
      <c r="B75" s="172" t="s">
        <v>2</v>
      </c>
      <c r="C75" s="172"/>
      <c r="D75" s="172"/>
      <c r="E75" s="172"/>
      <c r="F75" s="172"/>
      <c r="G75" s="172"/>
      <c r="H75" s="172"/>
      <c r="I75" s="172"/>
      <c r="J75" s="172"/>
      <c r="K75" s="172"/>
      <c r="L75" s="52" t="s">
        <v>78</v>
      </c>
      <c r="M75" s="73"/>
    </row>
    <row r="76" spans="1:13" s="34" customFormat="1" ht="15.75" x14ac:dyDescent="0.25">
      <c r="A76" s="74"/>
      <c r="B76" s="75" t="s">
        <v>79</v>
      </c>
      <c r="C76" s="75" t="s">
        <v>80</v>
      </c>
      <c r="D76" s="75" t="s">
        <v>10</v>
      </c>
      <c r="E76" s="75" t="s">
        <v>11</v>
      </c>
      <c r="F76" s="75" t="s">
        <v>12</v>
      </c>
      <c r="G76" s="75" t="s">
        <v>13</v>
      </c>
      <c r="H76" s="75" t="s">
        <v>81</v>
      </c>
      <c r="I76" s="75" t="s">
        <v>15</v>
      </c>
      <c r="J76" s="75" t="s">
        <v>82</v>
      </c>
      <c r="K76" s="75" t="s">
        <v>83</v>
      </c>
      <c r="L76" s="75" t="s">
        <v>84</v>
      </c>
      <c r="M76" s="76" t="s">
        <v>4</v>
      </c>
    </row>
    <row r="77" spans="1:13" ht="15.75" x14ac:dyDescent="0.25">
      <c r="A77" s="58">
        <v>1</v>
      </c>
      <c r="B77" s="77" t="str">
        <f>B7</f>
        <v>BICE CORREDORES DE BOLSA S.A.</v>
      </c>
      <c r="C77" s="78">
        <f t="shared" ref="C77:L92" si="3">C7/1000000</f>
        <v>25781.991268999998</v>
      </c>
      <c r="D77" s="78">
        <f t="shared" si="3"/>
        <v>0</v>
      </c>
      <c r="E77" s="78">
        <f t="shared" si="3"/>
        <v>0</v>
      </c>
      <c r="F77" s="78">
        <f t="shared" si="3"/>
        <v>0</v>
      </c>
      <c r="G77" s="78">
        <f t="shared" si="3"/>
        <v>596257.29213299998</v>
      </c>
      <c r="H77" s="78">
        <f t="shared" si="3"/>
        <v>93111.825868999993</v>
      </c>
      <c r="I77" s="78">
        <f t="shared" si="3"/>
        <v>462018.02414300002</v>
      </c>
      <c r="J77" s="78">
        <f t="shared" si="3"/>
        <v>0</v>
      </c>
      <c r="K77" s="78">
        <f t="shared" si="3"/>
        <v>0</v>
      </c>
      <c r="L77" s="78">
        <f t="shared" si="3"/>
        <v>221900.10149999999</v>
      </c>
      <c r="M77" s="79">
        <f>SUM(C77:L77)</f>
        <v>1399069.2349139997</v>
      </c>
    </row>
    <row r="78" spans="1:13" ht="15.75" x14ac:dyDescent="0.25">
      <c r="A78" s="58">
        <v>2</v>
      </c>
      <c r="B78" s="77" t="str">
        <f>B8</f>
        <v>BANCHILE CORREDORES DE BOLSA S.A.</v>
      </c>
      <c r="C78" s="78">
        <f t="shared" si="3"/>
        <v>343044.335999</v>
      </c>
      <c r="D78" s="78">
        <f t="shared" si="3"/>
        <v>0</v>
      </c>
      <c r="E78" s="78">
        <f t="shared" si="3"/>
        <v>0</v>
      </c>
      <c r="F78" s="78">
        <f t="shared" si="3"/>
        <v>0</v>
      </c>
      <c r="G78" s="78">
        <f t="shared" si="3"/>
        <v>372725.086763</v>
      </c>
      <c r="H78" s="78">
        <f t="shared" si="3"/>
        <v>13870.754263999999</v>
      </c>
      <c r="I78" s="78">
        <f t="shared" si="3"/>
        <v>390417.85991100001</v>
      </c>
      <c r="J78" s="78">
        <f t="shared" si="3"/>
        <v>0</v>
      </c>
      <c r="K78" s="78">
        <f t="shared" si="3"/>
        <v>0</v>
      </c>
      <c r="L78" s="78">
        <f t="shared" si="3"/>
        <v>0</v>
      </c>
      <c r="M78" s="79">
        <f>SUM(C78:L78)</f>
        <v>1120058.036937</v>
      </c>
    </row>
    <row r="79" spans="1:13" ht="15.75" x14ac:dyDescent="0.25">
      <c r="A79" s="58">
        <v>3</v>
      </c>
      <c r="B79" s="77" t="str">
        <f>B9</f>
        <v>SANTIAGO CORREDORES DE BOLSA LTDA.</v>
      </c>
      <c r="C79" s="78">
        <f t="shared" si="3"/>
        <v>13400.158955000001</v>
      </c>
      <c r="D79" s="78">
        <f t="shared" si="3"/>
        <v>0</v>
      </c>
      <c r="E79" s="78">
        <f t="shared" si="3"/>
        <v>0</v>
      </c>
      <c r="F79" s="78">
        <f t="shared" si="3"/>
        <v>570.01377300000001</v>
      </c>
      <c r="G79" s="78">
        <f t="shared" si="3"/>
        <v>546460.88541600003</v>
      </c>
      <c r="H79" s="78">
        <f t="shared" si="3"/>
        <v>86606.020780000006</v>
      </c>
      <c r="I79" s="78">
        <f t="shared" si="3"/>
        <v>472145.44609600003</v>
      </c>
      <c r="J79" s="78">
        <f t="shared" si="3"/>
        <v>0</v>
      </c>
      <c r="K79" s="78">
        <f t="shared" si="3"/>
        <v>0</v>
      </c>
      <c r="L79" s="78">
        <f t="shared" si="3"/>
        <v>54813.290306000003</v>
      </c>
      <c r="M79" s="79">
        <f>SUM(C79:L79)</f>
        <v>1173995.8153260001</v>
      </c>
    </row>
    <row r="80" spans="1:13" ht="15.75" x14ac:dyDescent="0.25">
      <c r="A80" s="58">
        <v>4</v>
      </c>
      <c r="B80" s="77" t="str">
        <f>B10</f>
        <v>BBVA CORREDORES DE BOLSA S.A.</v>
      </c>
      <c r="C80" s="78">
        <f t="shared" si="3"/>
        <v>32429.502484000001</v>
      </c>
      <c r="D80" s="78">
        <f t="shared" si="3"/>
        <v>0</v>
      </c>
      <c r="E80" s="78">
        <f t="shared" si="3"/>
        <v>0</v>
      </c>
      <c r="F80" s="78">
        <f t="shared" si="3"/>
        <v>190.004591</v>
      </c>
      <c r="G80" s="78">
        <f t="shared" si="3"/>
        <v>963823.29735999997</v>
      </c>
      <c r="H80" s="78">
        <f t="shared" si="3"/>
        <v>98252.321716999999</v>
      </c>
      <c r="I80" s="78">
        <f t="shared" si="3"/>
        <v>722088.12155699998</v>
      </c>
      <c r="J80" s="78">
        <f t="shared" si="3"/>
        <v>0</v>
      </c>
      <c r="K80" s="78">
        <f t="shared" si="3"/>
        <v>0</v>
      </c>
      <c r="L80" s="78">
        <f t="shared" si="3"/>
        <v>803943.42172800004</v>
      </c>
      <c r="M80" s="79">
        <f>SUM(C80:L80)</f>
        <v>2620726.6694370001</v>
      </c>
    </row>
    <row r="81" spans="1:13" ht="15.75" x14ac:dyDescent="0.25">
      <c r="A81" s="58">
        <v>5</v>
      </c>
      <c r="B81" s="77" t="str">
        <f t="shared" ref="B81:B108" si="4">B11</f>
        <v>SCOTIA SUD AMERICANO CORREDORES DE BOLSA S.A.</v>
      </c>
      <c r="C81" s="78">
        <f t="shared" si="3"/>
        <v>6741.9099990000004</v>
      </c>
      <c r="D81" s="78">
        <f t="shared" si="3"/>
        <v>0</v>
      </c>
      <c r="E81" s="78">
        <f t="shared" si="3"/>
        <v>0</v>
      </c>
      <c r="F81" s="78">
        <f t="shared" si="3"/>
        <v>0</v>
      </c>
      <c r="G81" s="78">
        <f t="shared" si="3"/>
        <v>524666.524217</v>
      </c>
      <c r="H81" s="78">
        <f t="shared" si="3"/>
        <v>6347.1693770000002</v>
      </c>
      <c r="I81" s="78">
        <f t="shared" si="3"/>
        <v>499558.74957099999</v>
      </c>
      <c r="J81" s="78">
        <f t="shared" si="3"/>
        <v>0</v>
      </c>
      <c r="K81" s="78">
        <f t="shared" si="3"/>
        <v>0</v>
      </c>
      <c r="L81" s="78">
        <f t="shared" si="3"/>
        <v>170187.02602600001</v>
      </c>
      <c r="M81" s="79">
        <f>SUM(C81:L81)</f>
        <v>1207501.37919</v>
      </c>
    </row>
    <row r="82" spans="1:13" ht="15.75" x14ac:dyDescent="0.25">
      <c r="A82" s="58">
        <v>6</v>
      </c>
      <c r="B82" s="77" t="str">
        <f t="shared" si="4"/>
        <v>VALORES SECURITY S.A. CORREDORES  DE BOLSA</v>
      </c>
      <c r="C82" s="78">
        <f t="shared" si="3"/>
        <v>36755.021311999997</v>
      </c>
      <c r="D82" s="78">
        <f t="shared" si="3"/>
        <v>0.14949999999999999</v>
      </c>
      <c r="E82" s="78">
        <f t="shared" si="3"/>
        <v>0</v>
      </c>
      <c r="F82" s="78">
        <f t="shared" si="3"/>
        <v>0</v>
      </c>
      <c r="G82" s="78">
        <f t="shared" si="3"/>
        <v>291107.88137900003</v>
      </c>
      <c r="H82" s="78">
        <f t="shared" si="3"/>
        <v>29031.516304000001</v>
      </c>
      <c r="I82" s="78">
        <f t="shared" si="3"/>
        <v>136868.65575400001</v>
      </c>
      <c r="J82" s="78">
        <f t="shared" si="3"/>
        <v>0</v>
      </c>
      <c r="K82" s="78">
        <f t="shared" si="3"/>
        <v>0.42749999999999999</v>
      </c>
      <c r="L82" s="78">
        <f t="shared" si="3"/>
        <v>1436688.0023310001</v>
      </c>
      <c r="M82" s="79">
        <f t="shared" ref="M82:M116" si="5">SUM(C82:L82)</f>
        <v>1930451.65408</v>
      </c>
    </row>
    <row r="83" spans="1:13" ht="15.75" x14ac:dyDescent="0.25">
      <c r="A83" s="58">
        <v>7</v>
      </c>
      <c r="B83" s="77" t="str">
        <f t="shared" si="4"/>
        <v>BCI CORREDOR DE BOLSA S.A.</v>
      </c>
      <c r="C83" s="78">
        <f t="shared" si="3"/>
        <v>37208.859149999997</v>
      </c>
      <c r="D83" s="78">
        <f t="shared" si="3"/>
        <v>0</v>
      </c>
      <c r="E83" s="78">
        <f t="shared" si="3"/>
        <v>0</v>
      </c>
      <c r="F83" s="78">
        <f t="shared" si="3"/>
        <v>0</v>
      </c>
      <c r="G83" s="78">
        <f t="shared" si="3"/>
        <v>274573.668404</v>
      </c>
      <c r="H83" s="78">
        <f t="shared" si="3"/>
        <v>27278.567822000001</v>
      </c>
      <c r="I83" s="78">
        <f t="shared" si="3"/>
        <v>542991.48274100001</v>
      </c>
      <c r="J83" s="78">
        <f t="shared" si="3"/>
        <v>0</v>
      </c>
      <c r="K83" s="78">
        <f t="shared" si="3"/>
        <v>0</v>
      </c>
      <c r="L83" s="78">
        <f t="shared" si="3"/>
        <v>0</v>
      </c>
      <c r="M83" s="79">
        <f t="shared" si="5"/>
        <v>882052.57811699994</v>
      </c>
    </row>
    <row r="84" spans="1:13" ht="15.75" x14ac:dyDescent="0.25">
      <c r="A84" s="58">
        <v>8</v>
      </c>
      <c r="B84" s="77" t="str">
        <f t="shared" si="4"/>
        <v>SANTANDER INVESTMENT S.A. C. DE BOLSA</v>
      </c>
      <c r="C84" s="78">
        <f t="shared" si="3"/>
        <v>85482.633950000003</v>
      </c>
      <c r="D84" s="78">
        <f t="shared" si="3"/>
        <v>0</v>
      </c>
      <c r="E84" s="78">
        <f t="shared" si="3"/>
        <v>0</v>
      </c>
      <c r="F84" s="78">
        <f t="shared" si="3"/>
        <v>0</v>
      </c>
      <c r="G84" s="78">
        <f t="shared" si="3"/>
        <v>59336.177408000003</v>
      </c>
      <c r="H84" s="78">
        <f t="shared" si="3"/>
        <v>19597.714016000002</v>
      </c>
      <c r="I84" s="78">
        <f t="shared" si="3"/>
        <v>709.94951000000003</v>
      </c>
      <c r="J84" s="78">
        <f t="shared" si="3"/>
        <v>0</v>
      </c>
      <c r="K84" s="78">
        <f t="shared" si="3"/>
        <v>20.25</v>
      </c>
      <c r="L84" s="78">
        <f t="shared" si="3"/>
        <v>340484.654706</v>
      </c>
      <c r="M84" s="79">
        <f t="shared" si="5"/>
        <v>505631.37959000003</v>
      </c>
    </row>
    <row r="85" spans="1:13" ht="15.75" x14ac:dyDescent="0.25">
      <c r="A85" s="58">
        <v>9</v>
      </c>
      <c r="B85" s="77" t="str">
        <f t="shared" si="4"/>
        <v>LARRAIN VIAL S.A. CORREDORES DE BOLSA</v>
      </c>
      <c r="C85" s="78">
        <f t="shared" si="3"/>
        <v>167998.703729</v>
      </c>
      <c r="D85" s="78">
        <f t="shared" si="3"/>
        <v>11.919499999999999</v>
      </c>
      <c r="E85" s="78">
        <f t="shared" si="3"/>
        <v>0</v>
      </c>
      <c r="F85" s="78">
        <f t="shared" si="3"/>
        <v>0</v>
      </c>
      <c r="G85" s="78">
        <f t="shared" si="3"/>
        <v>27301.521499999999</v>
      </c>
      <c r="H85" s="78">
        <f t="shared" si="3"/>
        <v>13456.027103</v>
      </c>
      <c r="I85" s="78">
        <f t="shared" si="3"/>
        <v>73816.397240999999</v>
      </c>
      <c r="J85" s="78">
        <f t="shared" si="3"/>
        <v>0</v>
      </c>
      <c r="K85" s="78">
        <f t="shared" si="3"/>
        <v>0.42749999999999999</v>
      </c>
      <c r="L85" s="78">
        <f t="shared" si="3"/>
        <v>129317.889585</v>
      </c>
      <c r="M85" s="79">
        <f t="shared" si="5"/>
        <v>411902.88615799998</v>
      </c>
    </row>
    <row r="86" spans="1:13" ht="15.75" x14ac:dyDescent="0.25">
      <c r="A86" s="58">
        <v>10</v>
      </c>
      <c r="B86" s="77" t="str">
        <f t="shared" si="4"/>
        <v>DEUTSCHE SECURITIES C.  DE BOLSA LTDA.</v>
      </c>
      <c r="C86" s="78">
        <f t="shared" si="3"/>
        <v>25357.518731</v>
      </c>
      <c r="D86" s="78">
        <f t="shared" si="3"/>
        <v>0</v>
      </c>
      <c r="E86" s="78">
        <f t="shared" si="3"/>
        <v>0</v>
      </c>
      <c r="F86" s="78">
        <f t="shared" si="3"/>
        <v>0</v>
      </c>
      <c r="G86" s="78">
        <f t="shared" si="3"/>
        <v>156708.68616300001</v>
      </c>
      <c r="H86" s="78">
        <f t="shared" si="3"/>
        <v>0</v>
      </c>
      <c r="I86" s="78">
        <f t="shared" si="3"/>
        <v>500</v>
      </c>
      <c r="J86" s="78">
        <f t="shared" si="3"/>
        <v>0</v>
      </c>
      <c r="K86" s="78">
        <f t="shared" si="3"/>
        <v>0</v>
      </c>
      <c r="L86" s="78">
        <f t="shared" si="3"/>
        <v>287136.27256700001</v>
      </c>
      <c r="M86" s="79">
        <f t="shared" si="5"/>
        <v>469702.47746099997</v>
      </c>
    </row>
    <row r="87" spans="1:13" ht="15.75" x14ac:dyDescent="0.25">
      <c r="A87" s="58">
        <v>11</v>
      </c>
      <c r="B87" s="77" t="str">
        <f t="shared" si="4"/>
        <v>TANNER  CORREDORES DE BOLSA S.A.</v>
      </c>
      <c r="C87" s="78">
        <f t="shared" si="3"/>
        <v>22362.148824</v>
      </c>
      <c r="D87" s="78">
        <f t="shared" si="3"/>
        <v>0</v>
      </c>
      <c r="E87" s="78">
        <f t="shared" si="3"/>
        <v>0</v>
      </c>
      <c r="F87" s="78">
        <f t="shared" si="3"/>
        <v>0</v>
      </c>
      <c r="G87" s="78">
        <f t="shared" si="3"/>
        <v>2321.606252</v>
      </c>
      <c r="H87" s="78">
        <f t="shared" si="3"/>
        <v>3180.202479</v>
      </c>
      <c r="I87" s="78">
        <f t="shared" si="3"/>
        <v>4743.7197960000003</v>
      </c>
      <c r="J87" s="78">
        <f t="shared" si="3"/>
        <v>0</v>
      </c>
      <c r="K87" s="78">
        <f t="shared" si="3"/>
        <v>0</v>
      </c>
      <c r="L87" s="78">
        <f t="shared" si="3"/>
        <v>71389.077336000002</v>
      </c>
      <c r="M87" s="79">
        <f t="shared" si="5"/>
        <v>103996.75468700001</v>
      </c>
    </row>
    <row r="88" spans="1:13" ht="15.75" x14ac:dyDescent="0.25">
      <c r="A88" s="58">
        <v>12</v>
      </c>
      <c r="B88" s="77" t="str">
        <f t="shared" si="4"/>
        <v>BANCOESTADO S.A. CORREDORES DE BOLSA</v>
      </c>
      <c r="C88" s="78">
        <f t="shared" si="3"/>
        <v>123.737224</v>
      </c>
      <c r="D88" s="78">
        <f t="shared" si="3"/>
        <v>0</v>
      </c>
      <c r="E88" s="78">
        <f t="shared" si="3"/>
        <v>0</v>
      </c>
      <c r="F88" s="78">
        <f t="shared" si="3"/>
        <v>0</v>
      </c>
      <c r="G88" s="78">
        <f t="shared" si="3"/>
        <v>378731.23100299999</v>
      </c>
      <c r="H88" s="78">
        <f t="shared" si="3"/>
        <v>49585.826624000001</v>
      </c>
      <c r="I88" s="78">
        <f t="shared" si="3"/>
        <v>706707.620888</v>
      </c>
      <c r="J88" s="78">
        <f t="shared" si="3"/>
        <v>0</v>
      </c>
      <c r="K88" s="78">
        <f t="shared" si="3"/>
        <v>0</v>
      </c>
      <c r="L88" s="78">
        <f t="shared" si="3"/>
        <v>945252.93955100002</v>
      </c>
      <c r="M88" s="79">
        <f t="shared" si="5"/>
        <v>2080401.3552899999</v>
      </c>
    </row>
    <row r="89" spans="1:13" ht="15.75" x14ac:dyDescent="0.25">
      <c r="A89" s="58">
        <v>13</v>
      </c>
      <c r="B89" s="77" t="str">
        <f t="shared" si="4"/>
        <v>I.M. TRUST S.A. CORREDORES DE BOLSA</v>
      </c>
      <c r="C89" s="78">
        <f t="shared" si="3"/>
        <v>97554.499798000004</v>
      </c>
      <c r="D89" s="78">
        <f t="shared" si="3"/>
        <v>0</v>
      </c>
      <c r="E89" s="78">
        <f t="shared" si="3"/>
        <v>0</v>
      </c>
      <c r="F89" s="78">
        <f t="shared" si="3"/>
        <v>380.00918200000001</v>
      </c>
      <c r="G89" s="78">
        <f t="shared" si="3"/>
        <v>39646.105509000001</v>
      </c>
      <c r="H89" s="78">
        <f t="shared" si="3"/>
        <v>3659.075225</v>
      </c>
      <c r="I89" s="78">
        <f t="shared" si="3"/>
        <v>0</v>
      </c>
      <c r="J89" s="78">
        <f t="shared" si="3"/>
        <v>7.2</v>
      </c>
      <c r="K89" s="78">
        <f t="shared" si="3"/>
        <v>0</v>
      </c>
      <c r="L89" s="78">
        <f t="shared" si="3"/>
        <v>193284.735865</v>
      </c>
      <c r="M89" s="79">
        <f t="shared" si="5"/>
        <v>334531.62557899999</v>
      </c>
    </row>
    <row r="90" spans="1:13" ht="15.75" x14ac:dyDescent="0.25">
      <c r="A90" s="58">
        <v>14</v>
      </c>
      <c r="B90" s="77" t="str">
        <f t="shared" si="4"/>
        <v>MOLINA, SWETT Y VALDES S.A. C. DE BOLSA</v>
      </c>
      <c r="C90" s="78">
        <f t="shared" si="3"/>
        <v>6825.0168789999998</v>
      </c>
      <c r="D90" s="78">
        <f t="shared" si="3"/>
        <v>0.89849999999999997</v>
      </c>
      <c r="E90" s="78">
        <f t="shared" si="3"/>
        <v>0</v>
      </c>
      <c r="F90" s="78">
        <f t="shared" si="3"/>
        <v>0</v>
      </c>
      <c r="G90" s="78">
        <f t="shared" si="3"/>
        <v>41128.982842999998</v>
      </c>
      <c r="H90" s="78">
        <f t="shared" si="3"/>
        <v>2210.934186</v>
      </c>
      <c r="I90" s="78">
        <f t="shared" si="3"/>
        <v>0</v>
      </c>
      <c r="J90" s="78">
        <f t="shared" si="3"/>
        <v>0</v>
      </c>
      <c r="K90" s="78">
        <f t="shared" si="3"/>
        <v>0</v>
      </c>
      <c r="L90" s="78">
        <f t="shared" si="3"/>
        <v>15852.33569</v>
      </c>
      <c r="M90" s="79">
        <f>SUM(C90:L90)</f>
        <v>66018.168097999995</v>
      </c>
    </row>
    <row r="91" spans="1:13" ht="15.75" x14ac:dyDescent="0.25">
      <c r="A91" s="58">
        <v>15</v>
      </c>
      <c r="B91" s="77" t="str">
        <f t="shared" si="4"/>
        <v>CELFIN, GARDEWEG S.A. C. DE BOLSA</v>
      </c>
      <c r="C91" s="78">
        <f t="shared" si="3"/>
        <v>198977.86282899999</v>
      </c>
      <c r="D91" s="78">
        <f t="shared" si="3"/>
        <v>1.0445</v>
      </c>
      <c r="E91" s="78">
        <f t="shared" si="3"/>
        <v>0</v>
      </c>
      <c r="F91" s="78">
        <f t="shared" si="3"/>
        <v>0</v>
      </c>
      <c r="G91" s="78">
        <f t="shared" si="3"/>
        <v>15114.045501000001</v>
      </c>
      <c r="H91" s="78">
        <f t="shared" si="3"/>
        <v>39090.866593999999</v>
      </c>
      <c r="I91" s="78">
        <f t="shared" si="3"/>
        <v>28595.004755999998</v>
      </c>
      <c r="J91" s="78">
        <f t="shared" si="3"/>
        <v>2.65882</v>
      </c>
      <c r="K91" s="78">
        <f t="shared" si="3"/>
        <v>1346.2517439999999</v>
      </c>
      <c r="L91" s="78">
        <f t="shared" si="3"/>
        <v>18168.928778000001</v>
      </c>
      <c r="M91" s="79">
        <f t="shared" si="5"/>
        <v>301296.66352199996</v>
      </c>
    </row>
    <row r="92" spans="1:13" ht="15.75" x14ac:dyDescent="0.25">
      <c r="A92" s="58">
        <v>16</v>
      </c>
      <c r="B92" s="77" t="str">
        <f t="shared" si="4"/>
        <v>NEGOCIOS Y VALORES S.A. C. DE BOLSA</v>
      </c>
      <c r="C92" s="78">
        <f t="shared" si="3"/>
        <v>18155.297549999999</v>
      </c>
      <c r="D92" s="78">
        <f t="shared" si="3"/>
        <v>0</v>
      </c>
      <c r="E92" s="78">
        <f t="shared" si="3"/>
        <v>0</v>
      </c>
      <c r="F92" s="78">
        <f t="shared" si="3"/>
        <v>0</v>
      </c>
      <c r="G92" s="78">
        <f t="shared" si="3"/>
        <v>12112.621055</v>
      </c>
      <c r="H92" s="78">
        <f t="shared" si="3"/>
        <v>573.053451</v>
      </c>
      <c r="I92" s="78">
        <f t="shared" si="3"/>
        <v>3816.4058829999999</v>
      </c>
      <c r="J92" s="78">
        <f t="shared" si="3"/>
        <v>0</v>
      </c>
      <c r="K92" s="78">
        <f t="shared" si="3"/>
        <v>0</v>
      </c>
      <c r="L92" s="78">
        <f t="shared" si="3"/>
        <v>157315.73821899999</v>
      </c>
      <c r="M92" s="79">
        <f t="shared" si="5"/>
        <v>191973.11615799999</v>
      </c>
    </row>
    <row r="93" spans="1:13" ht="15.75" x14ac:dyDescent="0.25">
      <c r="A93" s="58">
        <v>17</v>
      </c>
      <c r="B93" s="77" t="str">
        <f t="shared" si="4"/>
        <v>ALFA CORREDORES DE BOLSA S.A.</v>
      </c>
      <c r="C93" s="78">
        <f t="shared" ref="C93:L108" si="6">C23/1000000</f>
        <v>64242.212463999997</v>
      </c>
      <c r="D93" s="78">
        <f t="shared" si="6"/>
        <v>0</v>
      </c>
      <c r="E93" s="78">
        <f t="shared" si="6"/>
        <v>0</v>
      </c>
      <c r="F93" s="78">
        <f t="shared" si="6"/>
        <v>0</v>
      </c>
      <c r="G93" s="78">
        <f t="shared" si="6"/>
        <v>16484.963274999998</v>
      </c>
      <c r="H93" s="78">
        <f t="shared" si="6"/>
        <v>78.906420999999995</v>
      </c>
      <c r="I93" s="78">
        <f t="shared" si="6"/>
        <v>8707.5316120000007</v>
      </c>
      <c r="J93" s="78">
        <f t="shared" si="6"/>
        <v>0</v>
      </c>
      <c r="K93" s="78">
        <f t="shared" si="6"/>
        <v>0</v>
      </c>
      <c r="L93" s="78">
        <f t="shared" si="6"/>
        <v>21570.296684000001</v>
      </c>
      <c r="M93" s="79">
        <f t="shared" si="5"/>
        <v>111083.91045600001</v>
      </c>
    </row>
    <row r="94" spans="1:13" ht="15.75" x14ac:dyDescent="0.25">
      <c r="A94" s="58">
        <v>18</v>
      </c>
      <c r="B94" s="77" t="str">
        <f t="shared" si="4"/>
        <v>DUPOL S.A. CORREDORES DE BOLSA</v>
      </c>
      <c r="C94" s="78">
        <f t="shared" si="6"/>
        <v>0</v>
      </c>
      <c r="D94" s="78">
        <f t="shared" si="6"/>
        <v>0</v>
      </c>
      <c r="E94" s="78">
        <f t="shared" si="6"/>
        <v>0</v>
      </c>
      <c r="F94" s="78">
        <f t="shared" si="6"/>
        <v>0</v>
      </c>
      <c r="G94" s="78">
        <f t="shared" si="6"/>
        <v>0</v>
      </c>
      <c r="H94" s="78">
        <f t="shared" si="6"/>
        <v>0</v>
      </c>
      <c r="I94" s="78">
        <f t="shared" si="6"/>
        <v>0</v>
      </c>
      <c r="J94" s="78">
        <f t="shared" si="6"/>
        <v>0</v>
      </c>
      <c r="K94" s="78">
        <f t="shared" si="6"/>
        <v>0</v>
      </c>
      <c r="L94" s="78">
        <f t="shared" si="6"/>
        <v>0</v>
      </c>
      <c r="M94" s="79">
        <f t="shared" si="5"/>
        <v>0</v>
      </c>
    </row>
    <row r="95" spans="1:13" ht="15.75" x14ac:dyDescent="0.25">
      <c r="A95" s="58">
        <v>19</v>
      </c>
      <c r="B95" s="77" t="str">
        <f t="shared" si="4"/>
        <v>DE LA CERDA Y HATTON C. DE BOLSA S.A.</v>
      </c>
      <c r="C95" s="78">
        <f t="shared" si="6"/>
        <v>0</v>
      </c>
      <c r="D95" s="78">
        <f t="shared" si="6"/>
        <v>0</v>
      </c>
      <c r="E95" s="78">
        <f t="shared" si="6"/>
        <v>0</v>
      </c>
      <c r="F95" s="78">
        <f t="shared" si="6"/>
        <v>0</v>
      </c>
      <c r="G95" s="78">
        <f t="shared" si="6"/>
        <v>0</v>
      </c>
      <c r="H95" s="78">
        <f t="shared" si="6"/>
        <v>0</v>
      </c>
      <c r="I95" s="78">
        <f t="shared" si="6"/>
        <v>0</v>
      </c>
      <c r="J95" s="78">
        <f t="shared" si="6"/>
        <v>0</v>
      </c>
      <c r="K95" s="78">
        <f t="shared" si="6"/>
        <v>0</v>
      </c>
      <c r="L95" s="78">
        <f t="shared" si="6"/>
        <v>0</v>
      </c>
      <c r="M95" s="79">
        <f t="shared" si="5"/>
        <v>0</v>
      </c>
    </row>
    <row r="96" spans="1:13" ht="15.75" x14ac:dyDescent="0.25">
      <c r="A96" s="58">
        <v>20</v>
      </c>
      <c r="B96" s="77" t="str">
        <f t="shared" si="4"/>
        <v>CORP CORREDORES DE BOLSA S.A.</v>
      </c>
      <c r="C96" s="78">
        <f t="shared" si="6"/>
        <v>7218.2134610000003</v>
      </c>
      <c r="D96" s="78">
        <f t="shared" si="6"/>
        <v>1.639</v>
      </c>
      <c r="E96" s="78">
        <f t="shared" si="6"/>
        <v>0</v>
      </c>
      <c r="F96" s="78">
        <f t="shared" si="6"/>
        <v>0</v>
      </c>
      <c r="G96" s="78">
        <f t="shared" si="6"/>
        <v>25183.211416999999</v>
      </c>
      <c r="H96" s="78">
        <f t="shared" si="6"/>
        <v>20262.310787999999</v>
      </c>
      <c r="I96" s="78">
        <f t="shared" si="6"/>
        <v>167475.96988600001</v>
      </c>
      <c r="J96" s="78">
        <f t="shared" si="6"/>
        <v>0</v>
      </c>
      <c r="K96" s="78">
        <f t="shared" si="6"/>
        <v>0</v>
      </c>
      <c r="L96" s="78">
        <f t="shared" si="6"/>
        <v>414373.986317</v>
      </c>
      <c r="M96" s="79">
        <f t="shared" si="5"/>
        <v>634515.33086899994</v>
      </c>
    </row>
    <row r="97" spans="1:13" ht="15.75" x14ac:dyDescent="0.25">
      <c r="A97" s="58">
        <v>21</v>
      </c>
      <c r="B97" s="77" t="str">
        <f t="shared" si="4"/>
        <v>UGARTE Y CIA. CORREDORES DE BOLSA S.A.</v>
      </c>
      <c r="C97" s="78">
        <f t="shared" si="6"/>
        <v>11248.495631</v>
      </c>
      <c r="D97" s="78">
        <f t="shared" si="6"/>
        <v>0</v>
      </c>
      <c r="E97" s="78">
        <f t="shared" si="6"/>
        <v>8.3717500000000005</v>
      </c>
      <c r="F97" s="78">
        <f t="shared" si="6"/>
        <v>0</v>
      </c>
      <c r="G97" s="78">
        <f t="shared" si="6"/>
        <v>0</v>
      </c>
      <c r="H97" s="78">
        <f t="shared" si="6"/>
        <v>0</v>
      </c>
      <c r="I97" s="78">
        <f t="shared" si="6"/>
        <v>0</v>
      </c>
      <c r="J97" s="78">
        <f t="shared" si="6"/>
        <v>0</v>
      </c>
      <c r="K97" s="78">
        <f t="shared" si="6"/>
        <v>0</v>
      </c>
      <c r="L97" s="78">
        <f t="shared" si="6"/>
        <v>3318.71072</v>
      </c>
      <c r="M97" s="79">
        <f t="shared" si="5"/>
        <v>14575.578100999999</v>
      </c>
    </row>
    <row r="98" spans="1:13" ht="15.75" x14ac:dyDescent="0.25">
      <c r="A98" s="58">
        <v>22</v>
      </c>
      <c r="B98" s="77" t="str">
        <f t="shared" si="4"/>
        <v xml:space="preserve">FINANZAS Y NEGOCIOS S.A. C. DE BOLSA </v>
      </c>
      <c r="C98" s="78">
        <f t="shared" si="6"/>
        <v>8675.8944589999992</v>
      </c>
      <c r="D98" s="78">
        <f t="shared" si="6"/>
        <v>0</v>
      </c>
      <c r="E98" s="78">
        <f t="shared" si="6"/>
        <v>0</v>
      </c>
      <c r="F98" s="78">
        <f t="shared" si="6"/>
        <v>0</v>
      </c>
      <c r="G98" s="78">
        <f t="shared" si="6"/>
        <v>0</v>
      </c>
      <c r="H98" s="78">
        <f t="shared" si="6"/>
        <v>0</v>
      </c>
      <c r="I98" s="78">
        <f t="shared" si="6"/>
        <v>0</v>
      </c>
      <c r="J98" s="78">
        <f t="shared" si="6"/>
        <v>0</v>
      </c>
      <c r="K98" s="78">
        <f t="shared" si="6"/>
        <v>0</v>
      </c>
      <c r="L98" s="78">
        <f t="shared" si="6"/>
        <v>6800.944606</v>
      </c>
      <c r="M98" s="79">
        <f t="shared" si="5"/>
        <v>15476.839065</v>
      </c>
    </row>
    <row r="99" spans="1:13" ht="15.75" x14ac:dyDescent="0.25">
      <c r="A99" s="58">
        <v>23</v>
      </c>
      <c r="B99" s="77" t="str">
        <f t="shared" si="4"/>
        <v>URETA Y BIANCHI CORREDORES DE  BOLSA S.A.</v>
      </c>
      <c r="C99" s="78">
        <f t="shared" si="6"/>
        <v>53315.264412999997</v>
      </c>
      <c r="D99" s="78">
        <f t="shared" si="6"/>
        <v>7.7706600000000003</v>
      </c>
      <c r="E99" s="78">
        <f t="shared" si="6"/>
        <v>8.3717500000000005</v>
      </c>
      <c r="F99" s="78">
        <f t="shared" si="6"/>
        <v>0</v>
      </c>
      <c r="G99" s="78">
        <f t="shared" si="6"/>
        <v>0</v>
      </c>
      <c r="H99" s="78">
        <f t="shared" si="6"/>
        <v>0</v>
      </c>
      <c r="I99" s="78">
        <f t="shared" si="6"/>
        <v>0</v>
      </c>
      <c r="J99" s="78">
        <f t="shared" si="6"/>
        <v>0</v>
      </c>
      <c r="K99" s="78">
        <f t="shared" si="6"/>
        <v>0</v>
      </c>
      <c r="L99" s="78">
        <f t="shared" si="6"/>
        <v>0</v>
      </c>
      <c r="M99" s="79">
        <f t="shared" si="5"/>
        <v>53331.406822999998</v>
      </c>
    </row>
    <row r="100" spans="1:13" ht="15.75" x14ac:dyDescent="0.25">
      <c r="A100" s="58">
        <v>24</v>
      </c>
      <c r="B100" s="77" t="str">
        <f t="shared" si="4"/>
        <v>MUNITA Y CRUZAT S.A. CORREDORES DE BOLSA</v>
      </c>
      <c r="C100" s="78">
        <f t="shared" si="6"/>
        <v>4233.2012029999996</v>
      </c>
      <c r="D100" s="78">
        <f t="shared" si="6"/>
        <v>0</v>
      </c>
      <c r="E100" s="78">
        <f t="shared" si="6"/>
        <v>0</v>
      </c>
      <c r="F100" s="78">
        <f t="shared" si="6"/>
        <v>0</v>
      </c>
      <c r="G100" s="78">
        <f t="shared" si="6"/>
        <v>0</v>
      </c>
      <c r="H100" s="78">
        <f t="shared" si="6"/>
        <v>0</v>
      </c>
      <c r="I100" s="78">
        <f t="shared" si="6"/>
        <v>0</v>
      </c>
      <c r="J100" s="78">
        <f t="shared" si="6"/>
        <v>0</v>
      </c>
      <c r="K100" s="78">
        <f t="shared" si="6"/>
        <v>0</v>
      </c>
      <c r="L100" s="78">
        <f t="shared" si="6"/>
        <v>2962.2192169999998</v>
      </c>
      <c r="M100" s="79">
        <f>SUM(C100:L100)</f>
        <v>7195.4204199999995</v>
      </c>
    </row>
    <row r="101" spans="1:13" ht="15.75" x14ac:dyDescent="0.25">
      <c r="A101" s="58">
        <v>25</v>
      </c>
      <c r="B101" s="77" t="str">
        <f t="shared" si="4"/>
        <v>RAIMUNDO SERRANO MC AULIFFE C. DE B. S.A.</v>
      </c>
      <c r="C101" s="78">
        <f t="shared" si="6"/>
        <v>5761.0236930000001</v>
      </c>
      <c r="D101" s="78">
        <f t="shared" si="6"/>
        <v>0</v>
      </c>
      <c r="E101" s="78">
        <f t="shared" si="6"/>
        <v>0</v>
      </c>
      <c r="F101" s="78">
        <f t="shared" si="6"/>
        <v>0</v>
      </c>
      <c r="G101" s="78">
        <f t="shared" si="6"/>
        <v>0</v>
      </c>
      <c r="H101" s="78">
        <f t="shared" si="6"/>
        <v>0</v>
      </c>
      <c r="I101" s="78">
        <f t="shared" si="6"/>
        <v>0</v>
      </c>
      <c r="J101" s="78">
        <f t="shared" si="6"/>
        <v>0</v>
      </c>
      <c r="K101" s="78">
        <f t="shared" si="6"/>
        <v>0.17784</v>
      </c>
      <c r="L101" s="78">
        <f t="shared" si="6"/>
        <v>0</v>
      </c>
      <c r="M101" s="79">
        <f t="shared" si="5"/>
        <v>5761.2015330000004</v>
      </c>
    </row>
    <row r="102" spans="1:13" ht="15.75" x14ac:dyDescent="0.25">
      <c r="A102" s="58">
        <v>26</v>
      </c>
      <c r="B102" s="77" t="str">
        <f t="shared" si="4"/>
        <v>ETCHEGARAY S.A. CORREDORES DE BOLSA</v>
      </c>
      <c r="C102" s="78">
        <f t="shared" si="6"/>
        <v>817.46887300000003</v>
      </c>
      <c r="D102" s="78">
        <f t="shared" si="6"/>
        <v>1.05</v>
      </c>
      <c r="E102" s="78">
        <f t="shared" si="6"/>
        <v>0</v>
      </c>
      <c r="F102" s="78">
        <f t="shared" si="6"/>
        <v>0</v>
      </c>
      <c r="G102" s="78">
        <f t="shared" si="6"/>
        <v>0</v>
      </c>
      <c r="H102" s="78">
        <f t="shared" si="6"/>
        <v>0</v>
      </c>
      <c r="I102" s="78">
        <f t="shared" si="6"/>
        <v>0</v>
      </c>
      <c r="J102" s="78">
        <f t="shared" si="6"/>
        <v>0</v>
      </c>
      <c r="K102" s="78">
        <f t="shared" si="6"/>
        <v>0</v>
      </c>
      <c r="L102" s="78">
        <f t="shared" si="6"/>
        <v>0</v>
      </c>
      <c r="M102" s="79">
        <f t="shared" si="5"/>
        <v>818.51887299999999</v>
      </c>
    </row>
    <row r="103" spans="1:13" ht="15.75" x14ac:dyDescent="0.25">
      <c r="A103" s="58">
        <v>27</v>
      </c>
      <c r="B103" s="77" t="str">
        <f t="shared" si="4"/>
        <v>COVARRUBIAS Y CIA. C. DE BOLSA LTDA.</v>
      </c>
      <c r="C103" s="78">
        <f t="shared" si="6"/>
        <v>8575.4448439999996</v>
      </c>
      <c r="D103" s="78">
        <f t="shared" si="6"/>
        <v>11.189</v>
      </c>
      <c r="E103" s="78">
        <f t="shared" si="6"/>
        <v>0</v>
      </c>
      <c r="F103" s="78">
        <f t="shared" si="6"/>
        <v>0</v>
      </c>
      <c r="G103" s="78">
        <f t="shared" si="6"/>
        <v>1249.426911</v>
      </c>
      <c r="H103" s="78">
        <f t="shared" si="6"/>
        <v>2283.2277039999999</v>
      </c>
      <c r="I103" s="78">
        <f t="shared" si="6"/>
        <v>0</v>
      </c>
      <c r="J103" s="78">
        <f t="shared" si="6"/>
        <v>17.142810000000001</v>
      </c>
      <c r="K103" s="78">
        <f t="shared" si="6"/>
        <v>0</v>
      </c>
      <c r="L103" s="78">
        <f t="shared" si="6"/>
        <v>3312.0063110000001</v>
      </c>
      <c r="M103" s="79">
        <f t="shared" si="5"/>
        <v>15448.437579999998</v>
      </c>
    </row>
    <row r="104" spans="1:13" ht="15.75" x14ac:dyDescent="0.25">
      <c r="A104" s="58">
        <v>28</v>
      </c>
      <c r="B104" s="77" t="str">
        <f t="shared" si="4"/>
        <v>VALENZUELA LAFOURCADE S.A. C. DE BOLSA</v>
      </c>
      <c r="C104" s="78">
        <f t="shared" si="6"/>
        <v>2724.4720969999998</v>
      </c>
      <c r="D104" s="78">
        <f t="shared" si="6"/>
        <v>0.9294</v>
      </c>
      <c r="E104" s="78">
        <f t="shared" si="6"/>
        <v>0</v>
      </c>
      <c r="F104" s="78">
        <f t="shared" si="6"/>
        <v>0</v>
      </c>
      <c r="G104" s="78">
        <f t="shared" si="6"/>
        <v>0</v>
      </c>
      <c r="H104" s="78">
        <f t="shared" si="6"/>
        <v>0</v>
      </c>
      <c r="I104" s="78">
        <f t="shared" si="6"/>
        <v>0</v>
      </c>
      <c r="J104" s="78">
        <f t="shared" si="6"/>
        <v>0</v>
      </c>
      <c r="K104" s="78">
        <f t="shared" si="6"/>
        <v>0</v>
      </c>
      <c r="L104" s="78">
        <f t="shared" si="6"/>
        <v>0</v>
      </c>
      <c r="M104" s="79">
        <f t="shared" si="5"/>
        <v>2725.4014969999998</v>
      </c>
    </row>
    <row r="105" spans="1:13" ht="15.75" x14ac:dyDescent="0.25">
      <c r="A105" s="58">
        <v>29</v>
      </c>
      <c r="B105" s="77" t="str">
        <f t="shared" si="4"/>
        <v>JAIME LARRAIN Y CIA. C. DE BOLSA LTDA.</v>
      </c>
      <c r="C105" s="78">
        <f t="shared" si="6"/>
        <v>5264.6797269999997</v>
      </c>
      <c r="D105" s="78">
        <f t="shared" si="6"/>
        <v>0.745</v>
      </c>
      <c r="E105" s="78">
        <f t="shared" si="6"/>
        <v>0</v>
      </c>
      <c r="F105" s="78">
        <f t="shared" si="6"/>
        <v>0</v>
      </c>
      <c r="G105" s="78">
        <f t="shared" si="6"/>
        <v>0</v>
      </c>
      <c r="H105" s="78">
        <f t="shared" si="6"/>
        <v>0</v>
      </c>
      <c r="I105" s="78">
        <f t="shared" si="6"/>
        <v>0</v>
      </c>
      <c r="J105" s="78">
        <f t="shared" si="6"/>
        <v>0</v>
      </c>
      <c r="K105" s="78">
        <f t="shared" si="6"/>
        <v>0</v>
      </c>
      <c r="L105" s="78">
        <f t="shared" si="6"/>
        <v>0</v>
      </c>
      <c r="M105" s="79">
        <f t="shared" si="5"/>
        <v>5265.4247269999996</v>
      </c>
    </row>
    <row r="106" spans="1:13" ht="15.75" x14ac:dyDescent="0.25">
      <c r="A106" s="58">
        <v>30</v>
      </c>
      <c r="B106" s="77" t="str">
        <f t="shared" si="4"/>
        <v>LIRA S.A. CORREDORES DE BOLSA</v>
      </c>
      <c r="C106" s="78">
        <f t="shared" si="6"/>
        <v>3585.0469699999999</v>
      </c>
      <c r="D106" s="78">
        <f t="shared" si="6"/>
        <v>0</v>
      </c>
      <c r="E106" s="78">
        <f t="shared" si="6"/>
        <v>0</v>
      </c>
      <c r="F106" s="78">
        <f t="shared" si="6"/>
        <v>0</v>
      </c>
      <c r="G106" s="78">
        <f t="shared" si="6"/>
        <v>0</v>
      </c>
      <c r="H106" s="78">
        <f t="shared" si="6"/>
        <v>0</v>
      </c>
      <c r="I106" s="78">
        <f t="shared" si="6"/>
        <v>0</v>
      </c>
      <c r="J106" s="78">
        <f t="shared" si="6"/>
        <v>0</v>
      </c>
      <c r="K106" s="78">
        <f t="shared" si="6"/>
        <v>0</v>
      </c>
      <c r="L106" s="78">
        <f t="shared" si="6"/>
        <v>36.774000000000001</v>
      </c>
      <c r="M106" s="79">
        <f t="shared" si="5"/>
        <v>3621.8209699999998</v>
      </c>
    </row>
    <row r="107" spans="1:13" ht="15.75" x14ac:dyDescent="0.25">
      <c r="A107" s="58">
        <v>31</v>
      </c>
      <c r="B107" s="77" t="str">
        <f t="shared" si="4"/>
        <v>SERGIO CONTRERAS Y CIA. C. DE BOLSA</v>
      </c>
      <c r="C107" s="78">
        <f t="shared" si="6"/>
        <v>917.90426300000001</v>
      </c>
      <c r="D107" s="78">
        <f t="shared" si="6"/>
        <v>0</v>
      </c>
      <c r="E107" s="78">
        <f t="shared" si="6"/>
        <v>0</v>
      </c>
      <c r="F107" s="78">
        <f t="shared" si="6"/>
        <v>0</v>
      </c>
      <c r="G107" s="78">
        <f t="shared" si="6"/>
        <v>2139.1356999999998</v>
      </c>
      <c r="H107" s="78">
        <f t="shared" si="6"/>
        <v>39.279812999999997</v>
      </c>
      <c r="I107" s="78">
        <f t="shared" si="6"/>
        <v>0</v>
      </c>
      <c r="J107" s="78">
        <f t="shared" si="6"/>
        <v>0</v>
      </c>
      <c r="K107" s="78">
        <f t="shared" si="6"/>
        <v>0</v>
      </c>
      <c r="L107" s="78">
        <f t="shared" si="6"/>
        <v>10277.394068</v>
      </c>
      <c r="M107" s="79">
        <f t="shared" si="5"/>
        <v>13373.713844</v>
      </c>
    </row>
    <row r="108" spans="1:13" ht="15.75" x14ac:dyDescent="0.25">
      <c r="A108" s="58">
        <v>32</v>
      </c>
      <c r="B108" s="77" t="str">
        <f t="shared" si="4"/>
        <v>YRARRAZAVAL Y CIA. C. DE BOLSA LTDA.</v>
      </c>
      <c r="C108" s="78">
        <f t="shared" si="6"/>
        <v>3341.6170010000001</v>
      </c>
      <c r="D108" s="78">
        <f t="shared" si="6"/>
        <v>0</v>
      </c>
      <c r="E108" s="78">
        <f t="shared" si="6"/>
        <v>0</v>
      </c>
      <c r="F108" s="78">
        <f t="shared" si="6"/>
        <v>0</v>
      </c>
      <c r="G108" s="78">
        <f t="shared" si="6"/>
        <v>0</v>
      </c>
      <c r="H108" s="78">
        <f t="shared" si="6"/>
        <v>0</v>
      </c>
      <c r="I108" s="78">
        <f t="shared" si="6"/>
        <v>0</v>
      </c>
      <c r="J108" s="78">
        <f t="shared" si="6"/>
        <v>0</v>
      </c>
      <c r="K108" s="78">
        <f t="shared" si="6"/>
        <v>0</v>
      </c>
      <c r="L108" s="78">
        <f t="shared" si="6"/>
        <v>0</v>
      </c>
      <c r="M108" s="79">
        <f t="shared" si="5"/>
        <v>3341.6170010000001</v>
      </c>
    </row>
    <row r="109" spans="1:13" ht="15.75" x14ac:dyDescent="0.25">
      <c r="A109" s="58">
        <v>33</v>
      </c>
      <c r="B109" s="77" t="s">
        <v>51</v>
      </c>
      <c r="C109" s="78">
        <f t="shared" ref="C109:L117" si="7">C39/1000000</f>
        <v>67175.289837000004</v>
      </c>
      <c r="D109" s="78">
        <f t="shared" si="7"/>
        <v>0</v>
      </c>
      <c r="E109" s="78">
        <f t="shared" si="7"/>
        <v>0</v>
      </c>
      <c r="F109" s="78">
        <f t="shared" si="7"/>
        <v>0</v>
      </c>
      <c r="G109" s="78">
        <f t="shared" si="7"/>
        <v>13792.947473</v>
      </c>
      <c r="H109" s="78">
        <f t="shared" si="7"/>
        <v>85.800453000000005</v>
      </c>
      <c r="I109" s="78">
        <f t="shared" si="7"/>
        <v>3494.873012</v>
      </c>
      <c r="J109" s="78">
        <f t="shared" si="7"/>
        <v>0</v>
      </c>
      <c r="K109" s="78">
        <f t="shared" si="7"/>
        <v>0</v>
      </c>
      <c r="L109" s="78">
        <f t="shared" si="7"/>
        <v>270582.25782499998</v>
      </c>
      <c r="M109" s="79">
        <f t="shared" si="5"/>
        <v>355131.16859999998</v>
      </c>
    </row>
    <row r="110" spans="1:13" ht="15.75" x14ac:dyDescent="0.25">
      <c r="A110" s="58">
        <v>34</v>
      </c>
      <c r="B110" s="77" t="s">
        <v>52</v>
      </c>
      <c r="C110" s="78">
        <f t="shared" si="7"/>
        <v>183.44882200000001</v>
      </c>
      <c r="D110" s="78">
        <f t="shared" si="7"/>
        <v>0</v>
      </c>
      <c r="E110" s="78">
        <f t="shared" si="7"/>
        <v>0</v>
      </c>
      <c r="F110" s="78">
        <f t="shared" si="7"/>
        <v>0</v>
      </c>
      <c r="G110" s="78">
        <f t="shared" si="7"/>
        <v>242034.56523899999</v>
      </c>
      <c r="H110" s="78">
        <f t="shared" si="7"/>
        <v>0</v>
      </c>
      <c r="I110" s="78">
        <f t="shared" si="7"/>
        <v>166914.34073699999</v>
      </c>
      <c r="J110" s="78">
        <f t="shared" si="7"/>
        <v>0</v>
      </c>
      <c r="K110" s="78">
        <f t="shared" si="7"/>
        <v>0</v>
      </c>
      <c r="L110" s="78">
        <f t="shared" si="7"/>
        <v>1674966.853235</v>
      </c>
      <c r="M110" s="79">
        <f t="shared" si="5"/>
        <v>2084099.2080330001</v>
      </c>
    </row>
    <row r="111" spans="1:13" ht="15.75" x14ac:dyDescent="0.25">
      <c r="A111" s="58">
        <v>35</v>
      </c>
      <c r="B111" s="77" t="str">
        <f t="shared" ref="B111:B116" si="8">B41</f>
        <v>INTERVALORES CORREDORES DE BOLSA S.A.</v>
      </c>
      <c r="C111" s="78">
        <f t="shared" si="7"/>
        <v>0</v>
      </c>
      <c r="D111" s="78">
        <f t="shared" si="7"/>
        <v>0</v>
      </c>
      <c r="E111" s="78">
        <f t="shared" si="7"/>
        <v>0</v>
      </c>
      <c r="F111" s="78">
        <f t="shared" si="7"/>
        <v>0</v>
      </c>
      <c r="G111" s="78">
        <f t="shared" si="7"/>
        <v>0</v>
      </c>
      <c r="H111" s="78">
        <f t="shared" si="7"/>
        <v>0</v>
      </c>
      <c r="I111" s="78">
        <f t="shared" si="7"/>
        <v>0</v>
      </c>
      <c r="J111" s="78">
        <f t="shared" si="7"/>
        <v>0</v>
      </c>
      <c r="K111" s="78">
        <f t="shared" si="7"/>
        <v>0</v>
      </c>
      <c r="L111" s="78">
        <f t="shared" si="7"/>
        <v>0</v>
      </c>
      <c r="M111" s="79">
        <f t="shared" si="5"/>
        <v>0</v>
      </c>
    </row>
    <row r="112" spans="1:13" ht="15.75" x14ac:dyDescent="0.25">
      <c r="A112" s="58">
        <v>36</v>
      </c>
      <c r="B112" s="77" t="str">
        <f t="shared" si="8"/>
        <v>CARLOS MARIN ORREGO S.A. C. DE BOLSA</v>
      </c>
      <c r="C112" s="78">
        <f t="shared" si="7"/>
        <v>0</v>
      </c>
      <c r="D112" s="78">
        <f t="shared" si="7"/>
        <v>0</v>
      </c>
      <c r="E112" s="78">
        <f t="shared" si="7"/>
        <v>0</v>
      </c>
      <c r="F112" s="78">
        <f t="shared" si="7"/>
        <v>0</v>
      </c>
      <c r="G112" s="78">
        <f t="shared" si="7"/>
        <v>0</v>
      </c>
      <c r="H112" s="78">
        <f t="shared" si="7"/>
        <v>0</v>
      </c>
      <c r="I112" s="78">
        <f t="shared" si="7"/>
        <v>0</v>
      </c>
      <c r="J112" s="78">
        <f t="shared" si="7"/>
        <v>0</v>
      </c>
      <c r="K112" s="78">
        <f t="shared" si="7"/>
        <v>0</v>
      </c>
      <c r="L112" s="78">
        <f t="shared" si="7"/>
        <v>0</v>
      </c>
      <c r="M112" s="79">
        <f t="shared" si="5"/>
        <v>0</v>
      </c>
    </row>
    <row r="113" spans="1:17" ht="15.75" x14ac:dyDescent="0.25">
      <c r="A113" s="58">
        <v>37</v>
      </c>
      <c r="B113" s="77" t="str">
        <f t="shared" si="8"/>
        <v>CHILEMARKET S.A. CORREDORES DE BOLSA</v>
      </c>
      <c r="C113" s="78">
        <f t="shared" si="7"/>
        <v>0</v>
      </c>
      <c r="D113" s="78">
        <f t="shared" si="7"/>
        <v>0</v>
      </c>
      <c r="E113" s="78">
        <f t="shared" si="7"/>
        <v>0</v>
      </c>
      <c r="F113" s="78">
        <f t="shared" si="7"/>
        <v>0</v>
      </c>
      <c r="G113" s="78">
        <f t="shared" si="7"/>
        <v>0</v>
      </c>
      <c r="H113" s="78">
        <f t="shared" si="7"/>
        <v>0</v>
      </c>
      <c r="I113" s="78">
        <f t="shared" si="7"/>
        <v>0</v>
      </c>
      <c r="J113" s="78">
        <f t="shared" si="7"/>
        <v>0</v>
      </c>
      <c r="K113" s="78">
        <f t="shared" si="7"/>
        <v>0</v>
      </c>
      <c r="L113" s="78">
        <f t="shared" si="7"/>
        <v>0</v>
      </c>
      <c r="M113" s="79">
        <f t="shared" si="5"/>
        <v>0</v>
      </c>
    </row>
    <row r="114" spans="1:17" ht="15.75" x14ac:dyDescent="0.25">
      <c r="A114" s="58">
        <v>38</v>
      </c>
      <c r="B114" s="77" t="str">
        <f t="shared" si="8"/>
        <v>CB CORREDORES DE BOLSA S.A.</v>
      </c>
      <c r="C114" s="78">
        <f t="shared" si="7"/>
        <v>0</v>
      </c>
      <c r="D114" s="78">
        <f t="shared" si="7"/>
        <v>0</v>
      </c>
      <c r="E114" s="78">
        <f t="shared" si="7"/>
        <v>0</v>
      </c>
      <c r="F114" s="78">
        <f t="shared" si="7"/>
        <v>0</v>
      </c>
      <c r="G114" s="78">
        <f t="shared" si="7"/>
        <v>0</v>
      </c>
      <c r="H114" s="78">
        <f t="shared" si="7"/>
        <v>0</v>
      </c>
      <c r="I114" s="78">
        <f t="shared" si="7"/>
        <v>0</v>
      </c>
      <c r="J114" s="78">
        <f t="shared" si="7"/>
        <v>0</v>
      </c>
      <c r="K114" s="78">
        <f t="shared" si="7"/>
        <v>0</v>
      </c>
      <c r="L114" s="78">
        <f t="shared" si="7"/>
        <v>0</v>
      </c>
      <c r="M114" s="79">
        <f t="shared" si="5"/>
        <v>0</v>
      </c>
    </row>
    <row r="115" spans="1:17" ht="15.75" x14ac:dyDescent="0.25">
      <c r="A115" s="58">
        <v>39</v>
      </c>
      <c r="B115" s="77" t="s">
        <v>57</v>
      </c>
      <c r="C115" s="78">
        <f t="shared" si="7"/>
        <v>78154.239723999999</v>
      </c>
      <c r="D115" s="78">
        <f t="shared" si="7"/>
        <v>6.6254999999999997</v>
      </c>
      <c r="E115" s="78">
        <f t="shared" si="7"/>
        <v>0</v>
      </c>
      <c r="F115" s="78">
        <f t="shared" si="7"/>
        <v>0</v>
      </c>
      <c r="G115" s="78">
        <f t="shared" si="7"/>
        <v>4911.3710510000001</v>
      </c>
      <c r="H115" s="78">
        <f t="shared" si="7"/>
        <v>4877.3877279999997</v>
      </c>
      <c r="I115" s="78">
        <f t="shared" si="7"/>
        <v>0</v>
      </c>
      <c r="J115" s="78">
        <f t="shared" si="7"/>
        <v>0.85094000000000003</v>
      </c>
      <c r="K115" s="78">
        <f t="shared" si="7"/>
        <v>707.09564999999998</v>
      </c>
      <c r="L115" s="78">
        <f t="shared" si="7"/>
        <v>17.967860000000002</v>
      </c>
      <c r="M115" s="79">
        <f>SUM(C115:L115)</f>
        <v>88675.538453000001</v>
      </c>
    </row>
    <row r="116" spans="1:17" ht="15.75" x14ac:dyDescent="0.25">
      <c r="A116" s="58">
        <v>40</v>
      </c>
      <c r="B116" s="77" t="str">
        <f t="shared" si="8"/>
        <v>MBI CORREDORES DE BOLSA S.A.</v>
      </c>
      <c r="C116" s="78">
        <f t="shared" si="7"/>
        <v>0</v>
      </c>
      <c r="D116" s="78">
        <f t="shared" si="7"/>
        <v>0</v>
      </c>
      <c r="E116" s="78">
        <f t="shared" si="7"/>
        <v>0</v>
      </c>
      <c r="F116" s="78">
        <f t="shared" si="7"/>
        <v>0</v>
      </c>
      <c r="G116" s="78">
        <f t="shared" si="7"/>
        <v>0</v>
      </c>
      <c r="H116" s="78">
        <f t="shared" si="7"/>
        <v>0</v>
      </c>
      <c r="I116" s="78">
        <f t="shared" si="7"/>
        <v>0</v>
      </c>
      <c r="J116" s="78">
        <f t="shared" si="7"/>
        <v>0</v>
      </c>
      <c r="K116" s="78">
        <f t="shared" si="7"/>
        <v>0</v>
      </c>
      <c r="L116" s="78">
        <f t="shared" si="7"/>
        <v>0</v>
      </c>
      <c r="M116" s="79">
        <f t="shared" si="5"/>
        <v>0</v>
      </c>
    </row>
    <row r="117" spans="1:17" ht="16.5" thickBot="1" x14ac:dyDescent="0.3">
      <c r="A117" s="58">
        <v>41</v>
      </c>
      <c r="B117" s="54" t="s">
        <v>59</v>
      </c>
      <c r="C117" s="64">
        <f>C47/1000000</f>
        <v>0</v>
      </c>
      <c r="D117" s="64">
        <f t="shared" si="7"/>
        <v>0</v>
      </c>
      <c r="E117" s="64">
        <f t="shared" si="7"/>
        <v>0</v>
      </c>
      <c r="F117" s="64">
        <f t="shared" si="7"/>
        <v>0</v>
      </c>
      <c r="G117" s="64">
        <f t="shared" si="7"/>
        <v>0</v>
      </c>
      <c r="H117" s="64">
        <f t="shared" si="7"/>
        <v>0</v>
      </c>
      <c r="I117" s="64">
        <f t="shared" si="7"/>
        <v>0</v>
      </c>
      <c r="J117" s="64">
        <f t="shared" si="7"/>
        <v>0</v>
      </c>
      <c r="K117" s="64">
        <f t="shared" si="7"/>
        <v>0</v>
      </c>
      <c r="L117" s="64">
        <f t="shared" si="7"/>
        <v>0</v>
      </c>
      <c r="M117" s="65">
        <f>SUM(C117:L117)</f>
        <v>0</v>
      </c>
    </row>
    <row r="118" spans="1:17" ht="17.25" thickTop="1" thickBot="1" x14ac:dyDescent="0.3">
      <c r="A118" s="66"/>
      <c r="B118" s="80" t="s">
        <v>4</v>
      </c>
      <c r="C118" s="67">
        <f t="shared" ref="C118:M118" si="9">SUM(C77:C117)</f>
        <v>1443633.1161640007</v>
      </c>
      <c r="D118" s="67">
        <f t="shared" si="9"/>
        <v>43.960560000000001</v>
      </c>
      <c r="E118" s="67">
        <f t="shared" si="9"/>
        <v>16.743500000000001</v>
      </c>
      <c r="F118" s="67">
        <f t="shared" si="9"/>
        <v>1140.027546</v>
      </c>
      <c r="G118" s="67">
        <f t="shared" si="9"/>
        <v>4607811.2339720028</v>
      </c>
      <c r="H118" s="67">
        <f t="shared" si="9"/>
        <v>513478.78871800005</v>
      </c>
      <c r="I118" s="67">
        <f t="shared" si="9"/>
        <v>4391570.1530940002</v>
      </c>
      <c r="J118" s="67">
        <f t="shared" si="9"/>
        <v>27.85257</v>
      </c>
      <c r="K118" s="67">
        <f t="shared" si="9"/>
        <v>2074.6302340000002</v>
      </c>
      <c r="L118" s="67">
        <f t="shared" si="9"/>
        <v>7253953.8250310002</v>
      </c>
      <c r="M118" s="81">
        <f t="shared" si="9"/>
        <v>18213750.331389006</v>
      </c>
      <c r="N118" s="34"/>
      <c r="O118" s="35"/>
      <c r="P118" s="34"/>
      <c r="Q118" s="34"/>
    </row>
    <row r="119" spans="1:17" ht="17.25" thickTop="1" thickBot="1" x14ac:dyDescent="0.3">
      <c r="A119" s="66"/>
      <c r="B119" s="80" t="s">
        <v>61</v>
      </c>
      <c r="C119" s="67">
        <v>2209539.3520219997</v>
      </c>
      <c r="D119" s="67">
        <v>35.506999999999998</v>
      </c>
      <c r="E119" s="67">
        <v>216.09372199999999</v>
      </c>
      <c r="F119" s="67">
        <v>0</v>
      </c>
      <c r="G119" s="67">
        <v>5309556.4104620023</v>
      </c>
      <c r="H119" s="67">
        <v>630739.86733000015</v>
      </c>
      <c r="I119" s="67">
        <v>4158391.3880320005</v>
      </c>
      <c r="J119" s="67">
        <v>71.557168000000004</v>
      </c>
      <c r="K119" s="67">
        <v>15467.106650000002</v>
      </c>
      <c r="L119" s="67">
        <v>7199513.9616550012</v>
      </c>
      <c r="M119" s="81">
        <v>19523531.244041</v>
      </c>
      <c r="N119" s="34"/>
      <c r="O119" s="34"/>
      <c r="P119" s="34"/>
      <c r="Q119" s="34"/>
    </row>
    <row r="120" spans="1:17" ht="15.75" thickTop="1" x14ac:dyDescent="0.25"/>
    <row r="121" spans="1:17" x14ac:dyDescent="0.25">
      <c r="A121" s="83" t="s">
        <v>86</v>
      </c>
      <c r="B121" s="83" t="s">
        <v>118</v>
      </c>
    </row>
    <row r="122" spans="1:17" x14ac:dyDescent="0.25">
      <c r="A122" s="83" t="s">
        <v>88</v>
      </c>
      <c r="B122" s="83" t="s">
        <v>89</v>
      </c>
    </row>
    <row r="123" spans="1:17" x14ac:dyDescent="0.25">
      <c r="A123" s="83"/>
      <c r="B123" s="83"/>
    </row>
    <row r="124" spans="1:17" x14ac:dyDescent="0.25">
      <c r="A124" s="83"/>
      <c r="B124" s="83" t="s">
        <v>64</v>
      </c>
    </row>
    <row r="132" spans="1:13" ht="20.25" x14ac:dyDescent="0.3">
      <c r="A132" s="175" t="s">
        <v>90</v>
      </c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</row>
    <row r="133" spans="1:13" ht="20.25" x14ac:dyDescent="0.3">
      <c r="A133" s="175" t="s">
        <v>91</v>
      </c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</row>
    <row r="134" spans="1:13" ht="20.25" x14ac:dyDescent="0.3">
      <c r="A134" s="175" t="s">
        <v>119</v>
      </c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</row>
    <row r="136" spans="1:13" ht="15.75" x14ac:dyDescent="0.25">
      <c r="A136" s="72"/>
      <c r="B136" s="52"/>
      <c r="C136" s="172" t="s">
        <v>93</v>
      </c>
      <c r="D136" s="172"/>
      <c r="E136" s="172"/>
      <c r="F136" s="172"/>
      <c r="G136" s="172"/>
      <c r="H136" s="172"/>
      <c r="I136" s="172"/>
      <c r="J136" s="172"/>
      <c r="K136" s="172"/>
      <c r="L136" s="52" t="s">
        <v>78</v>
      </c>
      <c r="M136" s="73"/>
    </row>
    <row r="137" spans="1:13" ht="16.5" thickBot="1" x14ac:dyDescent="0.3">
      <c r="A137" s="84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5" t="s">
        <v>94</v>
      </c>
      <c r="M137" s="85"/>
    </row>
    <row r="138" spans="1:13" ht="17.25" thickTop="1" thickBot="1" x14ac:dyDescent="0.3">
      <c r="A138" s="84"/>
      <c r="B138" s="55" t="s">
        <v>79</v>
      </c>
      <c r="C138" s="55" t="s">
        <v>95</v>
      </c>
      <c r="D138" s="55" t="s">
        <v>10</v>
      </c>
      <c r="E138" s="55" t="s">
        <v>11</v>
      </c>
      <c r="F138" s="55" t="s">
        <v>12</v>
      </c>
      <c r="G138" s="55" t="s">
        <v>13</v>
      </c>
      <c r="H138" s="55" t="s">
        <v>81</v>
      </c>
      <c r="I138" s="55" t="s">
        <v>15</v>
      </c>
      <c r="J138" s="55" t="s">
        <v>82</v>
      </c>
      <c r="K138" s="55" t="s">
        <v>83</v>
      </c>
      <c r="L138" s="55" t="s">
        <v>84</v>
      </c>
      <c r="M138" s="86" t="s">
        <v>4</v>
      </c>
    </row>
    <row r="139" spans="1:13" ht="15.75" thickTop="1" x14ac:dyDescent="0.25">
      <c r="A139" s="58">
        <v>1</v>
      </c>
      <c r="B139" s="77" t="str">
        <f>B7</f>
        <v>BICE CORREDORES DE BOLSA S.A.</v>
      </c>
      <c r="C139" s="87">
        <f t="shared" ref="C139:M139" si="10">(C77/C118)*100</f>
        <v>1.7859102136356848</v>
      </c>
      <c r="D139" s="87">
        <f t="shared" si="10"/>
        <v>0</v>
      </c>
      <c r="E139" s="87">
        <f t="shared" si="10"/>
        <v>0</v>
      </c>
      <c r="F139" s="87">
        <f t="shared" si="10"/>
        <v>0</v>
      </c>
      <c r="G139" s="87">
        <f t="shared" si="10"/>
        <v>12.940141465365915</v>
      </c>
      <c r="H139" s="87">
        <f t="shared" si="10"/>
        <v>18.133529157352697</v>
      </c>
      <c r="I139" s="87">
        <f t="shared" si="10"/>
        <v>10.520565721066614</v>
      </c>
      <c r="J139" s="87">
        <f t="shared" si="10"/>
        <v>0</v>
      </c>
      <c r="K139" s="87">
        <f t="shared" si="10"/>
        <v>0</v>
      </c>
      <c r="L139" s="87">
        <f t="shared" si="10"/>
        <v>3.059022801252139</v>
      </c>
      <c r="M139" s="88">
        <f t="shared" si="10"/>
        <v>7.6813902104658132</v>
      </c>
    </row>
    <row r="140" spans="1:13" x14ac:dyDescent="0.25">
      <c r="A140" s="58">
        <v>2</v>
      </c>
      <c r="B140" s="77" t="str">
        <f>B8</f>
        <v>BANCHILE CORREDORES DE BOLSA S.A.</v>
      </c>
      <c r="C140" s="87">
        <f t="shared" ref="C140:M140" si="11">(C78/C118)*100</f>
        <v>23.762570431366388</v>
      </c>
      <c r="D140" s="87">
        <f t="shared" si="11"/>
        <v>0</v>
      </c>
      <c r="E140" s="87">
        <f t="shared" si="11"/>
        <v>0</v>
      </c>
      <c r="F140" s="87">
        <f t="shared" si="11"/>
        <v>0</v>
      </c>
      <c r="G140" s="87">
        <f t="shared" si="11"/>
        <v>8.0889834204797779</v>
      </c>
      <c r="H140" s="87">
        <f t="shared" si="11"/>
        <v>2.7013295522159817</v>
      </c>
      <c r="I140" s="87">
        <f t="shared" si="11"/>
        <v>8.8901656196005039</v>
      </c>
      <c r="J140" s="87">
        <f t="shared" si="11"/>
        <v>0</v>
      </c>
      <c r="K140" s="87">
        <f t="shared" si="11"/>
        <v>0</v>
      </c>
      <c r="L140" s="87">
        <f t="shared" si="11"/>
        <v>0</v>
      </c>
      <c r="M140" s="88">
        <f t="shared" si="11"/>
        <v>6.1495189983291194</v>
      </c>
    </row>
    <row r="141" spans="1:13" x14ac:dyDescent="0.25">
      <c r="A141" s="58">
        <v>3</v>
      </c>
      <c r="B141" s="77" t="str">
        <f>B9</f>
        <v>SANTIAGO CORREDORES DE BOLSA LTDA.</v>
      </c>
      <c r="C141" s="87">
        <f t="shared" ref="C141:M141" si="12">(C79/C118)*100</f>
        <v>0.9282246856879186</v>
      </c>
      <c r="D141" s="87">
        <f t="shared" si="12"/>
        <v>0</v>
      </c>
      <c r="E141" s="87">
        <f t="shared" si="12"/>
        <v>0</v>
      </c>
      <c r="F141" s="87">
        <f t="shared" si="12"/>
        <v>50</v>
      </c>
      <c r="G141" s="87">
        <f t="shared" si="12"/>
        <v>11.859446007403877</v>
      </c>
      <c r="H141" s="87">
        <f t="shared" si="12"/>
        <v>16.866523541552482</v>
      </c>
      <c r="I141" s="87">
        <f t="shared" si="12"/>
        <v>10.751176222548981</v>
      </c>
      <c r="J141" s="87">
        <f t="shared" si="12"/>
        <v>0</v>
      </c>
      <c r="K141" s="87">
        <f t="shared" si="12"/>
        <v>0</v>
      </c>
      <c r="L141" s="87">
        <f t="shared" si="12"/>
        <v>0.75563329500192611</v>
      </c>
      <c r="M141" s="88">
        <f t="shared" si="12"/>
        <v>6.4456566822636878</v>
      </c>
    </row>
    <row r="142" spans="1:13" x14ac:dyDescent="0.25">
      <c r="A142" s="58">
        <v>4</v>
      </c>
      <c r="B142" s="77" t="str">
        <f>B10</f>
        <v>BBVA CORREDORES DE BOLSA S.A.</v>
      </c>
      <c r="C142" s="87">
        <f t="shared" ref="C142:M142" si="13">(C80/C118)*100</f>
        <v>2.246381169903553</v>
      </c>
      <c r="D142" s="87">
        <f t="shared" si="13"/>
        <v>0</v>
      </c>
      <c r="E142" s="87">
        <f t="shared" si="13"/>
        <v>0</v>
      </c>
      <c r="F142" s="87">
        <f t="shared" si="13"/>
        <v>16.666666666666664</v>
      </c>
      <c r="G142" s="87">
        <f t="shared" si="13"/>
        <v>20.917161064542345</v>
      </c>
      <c r="H142" s="87">
        <f t="shared" si="13"/>
        <v>19.134640782787947</v>
      </c>
      <c r="I142" s="87">
        <f t="shared" si="13"/>
        <v>16.442595618067628</v>
      </c>
      <c r="J142" s="87">
        <f t="shared" si="13"/>
        <v>0</v>
      </c>
      <c r="K142" s="87">
        <f t="shared" si="13"/>
        <v>0</v>
      </c>
      <c r="L142" s="87">
        <f t="shared" si="13"/>
        <v>11.08283070335872</v>
      </c>
      <c r="M142" s="88">
        <f t="shared" si="13"/>
        <v>14.388726219226372</v>
      </c>
    </row>
    <row r="143" spans="1:13" x14ac:dyDescent="0.25">
      <c r="A143" s="58">
        <v>5</v>
      </c>
      <c r="B143" s="77" t="str">
        <f t="shared" ref="B143:B170" si="14">B11</f>
        <v>SCOTIA SUD AMERICANO CORREDORES DE BOLSA S.A.</v>
      </c>
      <c r="C143" s="87">
        <f t="shared" ref="C143:M143" si="15">(C81/C118)*100</f>
        <v>0.4670099295667654</v>
      </c>
      <c r="D143" s="87">
        <f t="shared" si="15"/>
        <v>0</v>
      </c>
      <c r="E143" s="87">
        <f t="shared" si="15"/>
        <v>0</v>
      </c>
      <c r="F143" s="87">
        <f t="shared" si="15"/>
        <v>0</v>
      </c>
      <c r="G143" s="87">
        <f t="shared" si="15"/>
        <v>11.386458723586417</v>
      </c>
      <c r="H143" s="87">
        <f t="shared" si="15"/>
        <v>1.2361113090663289</v>
      </c>
      <c r="I143" s="87">
        <f t="shared" si="15"/>
        <v>11.375401784690723</v>
      </c>
      <c r="J143" s="87">
        <f t="shared" si="15"/>
        <v>0</v>
      </c>
      <c r="K143" s="87">
        <f t="shared" si="15"/>
        <v>0</v>
      </c>
      <c r="L143" s="87">
        <f t="shared" si="15"/>
        <v>2.3461277825996185</v>
      </c>
      <c r="M143" s="88">
        <f t="shared" si="15"/>
        <v>6.6296142047639144</v>
      </c>
    </row>
    <row r="144" spans="1:13" x14ac:dyDescent="0.25">
      <c r="A144" s="58">
        <v>6</v>
      </c>
      <c r="B144" s="77" t="str">
        <f t="shared" si="14"/>
        <v>VALORES SECURITY S.A. CORREDORES  DE BOLSA</v>
      </c>
      <c r="C144" s="87">
        <f t="shared" ref="C144:M144" si="16">(C82/C118)*100</f>
        <v>2.5460084629857249</v>
      </c>
      <c r="D144" s="87">
        <f t="shared" si="16"/>
        <v>0.34007756043144127</v>
      </c>
      <c r="E144" s="87">
        <f t="shared" si="16"/>
        <v>0</v>
      </c>
      <c r="F144" s="87">
        <f t="shared" si="16"/>
        <v>0</v>
      </c>
      <c r="G144" s="87">
        <f t="shared" si="16"/>
        <v>6.3177041462278094</v>
      </c>
      <c r="H144" s="87">
        <f t="shared" si="16"/>
        <v>5.653888133623366</v>
      </c>
      <c r="I144" s="87">
        <f t="shared" si="16"/>
        <v>3.1166223237393056</v>
      </c>
      <c r="J144" s="87">
        <f t="shared" si="16"/>
        <v>0</v>
      </c>
      <c r="K144" s="87">
        <f t="shared" si="16"/>
        <v>2.0606081652235285E-2</v>
      </c>
      <c r="L144" s="87">
        <f t="shared" si="16"/>
        <v>19.805585160653546</v>
      </c>
      <c r="M144" s="88">
        <f t="shared" si="16"/>
        <v>10.598869639456517</v>
      </c>
    </row>
    <row r="145" spans="1:13" x14ac:dyDescent="0.25">
      <c r="A145" s="58">
        <v>7</v>
      </c>
      <c r="B145" s="77" t="str">
        <f t="shared" si="14"/>
        <v>BCI CORREDOR DE BOLSA S.A.</v>
      </c>
      <c r="C145" s="87">
        <f t="shared" ref="C145:M145" si="17">(C83/C118)*100</f>
        <v>2.5774456635402485</v>
      </c>
      <c r="D145" s="87">
        <f t="shared" si="17"/>
        <v>0</v>
      </c>
      <c r="E145" s="87">
        <f t="shared" si="17"/>
        <v>0</v>
      </c>
      <c r="F145" s="87">
        <f t="shared" si="17"/>
        <v>0</v>
      </c>
      <c r="G145" s="87">
        <f t="shared" si="17"/>
        <v>5.9588740610650701</v>
      </c>
      <c r="H145" s="87">
        <f t="shared" si="17"/>
        <v>5.3125013966217116</v>
      </c>
      <c r="I145" s="87">
        <f t="shared" si="17"/>
        <v>12.36440416096838</v>
      </c>
      <c r="J145" s="87">
        <f t="shared" si="17"/>
        <v>0</v>
      </c>
      <c r="K145" s="87">
        <f t="shared" si="17"/>
        <v>0</v>
      </c>
      <c r="L145" s="87">
        <f t="shared" si="17"/>
        <v>0</v>
      </c>
      <c r="M145" s="88">
        <f t="shared" si="17"/>
        <v>4.8427839520611968</v>
      </c>
    </row>
    <row r="146" spans="1:13" x14ac:dyDescent="0.25">
      <c r="A146" s="58">
        <v>8</v>
      </c>
      <c r="B146" s="77" t="str">
        <f t="shared" si="14"/>
        <v>SANTANDER INVESTMENT S.A. C. DE BOLSA</v>
      </c>
      <c r="C146" s="87">
        <f t="shared" ref="C146:M146" si="18">(C84/C118)*100</f>
        <v>5.9213544627698154</v>
      </c>
      <c r="D146" s="87">
        <f t="shared" si="18"/>
        <v>0</v>
      </c>
      <c r="E146" s="87">
        <f t="shared" si="18"/>
        <v>0</v>
      </c>
      <c r="F146" s="87">
        <f t="shared" si="18"/>
        <v>0</v>
      </c>
      <c r="G146" s="87">
        <f t="shared" si="18"/>
        <v>1.2877302127858941</v>
      </c>
      <c r="H146" s="87">
        <f t="shared" si="18"/>
        <v>3.8166550296906161</v>
      </c>
      <c r="I146" s="87">
        <f t="shared" si="18"/>
        <v>1.6166188521429363E-2</v>
      </c>
      <c r="J146" s="87">
        <f t="shared" si="18"/>
        <v>0</v>
      </c>
      <c r="K146" s="87">
        <f t="shared" si="18"/>
        <v>0.97607755194798718</v>
      </c>
      <c r="L146" s="87">
        <f t="shared" si="18"/>
        <v>4.6937802875322951</v>
      </c>
      <c r="M146" s="88">
        <f t="shared" si="18"/>
        <v>2.7760970167610717</v>
      </c>
    </row>
    <row r="147" spans="1:13" x14ac:dyDescent="0.25">
      <c r="A147" s="58">
        <v>9</v>
      </c>
      <c r="B147" s="77" t="str">
        <f t="shared" si="14"/>
        <v>LARRAIN VIAL S.A. CORREDORES DE BOLSA</v>
      </c>
      <c r="C147" s="87">
        <f t="shared" ref="C147:M147" si="19">(C85/C118)*100</f>
        <v>11.637215982922553</v>
      </c>
      <c r="D147" s="87">
        <f t="shared" si="19"/>
        <v>27.114076799749594</v>
      </c>
      <c r="E147" s="87">
        <f t="shared" si="19"/>
        <v>0</v>
      </c>
      <c r="F147" s="87">
        <f t="shared" si="19"/>
        <v>0</v>
      </c>
      <c r="G147" s="87">
        <f t="shared" si="19"/>
        <v>0.59250520721669575</v>
      </c>
      <c r="H147" s="87">
        <f t="shared" si="19"/>
        <v>2.6205614328481994</v>
      </c>
      <c r="I147" s="87">
        <f t="shared" si="19"/>
        <v>1.6808657192688587</v>
      </c>
      <c r="J147" s="87">
        <f t="shared" si="19"/>
        <v>0</v>
      </c>
      <c r="K147" s="87">
        <f t="shared" si="19"/>
        <v>2.0606081652235285E-2</v>
      </c>
      <c r="L147" s="87">
        <f t="shared" si="19"/>
        <v>1.7827228116446874</v>
      </c>
      <c r="M147" s="88">
        <f t="shared" si="19"/>
        <v>2.2614940836656769</v>
      </c>
    </row>
    <row r="148" spans="1:13" x14ac:dyDescent="0.25">
      <c r="A148" s="58">
        <v>10</v>
      </c>
      <c r="B148" s="77" t="str">
        <f t="shared" si="14"/>
        <v>DEUTSCHE SECURITIES C.  DE BOLSA LTDA.</v>
      </c>
      <c r="C148" s="87">
        <f t="shared" ref="C148:M148" si="20">(C86/C118)*100</f>
        <v>1.7565071379340202</v>
      </c>
      <c r="D148" s="87">
        <f t="shared" si="20"/>
        <v>0</v>
      </c>
      <c r="E148" s="87">
        <f t="shared" si="20"/>
        <v>0</v>
      </c>
      <c r="F148" s="87">
        <f t="shared" si="20"/>
        <v>0</v>
      </c>
      <c r="G148" s="87">
        <f t="shared" si="20"/>
        <v>3.4009354595004697</v>
      </c>
      <c r="H148" s="87">
        <f t="shared" si="20"/>
        <v>0</v>
      </c>
      <c r="I148" s="87">
        <f t="shared" si="20"/>
        <v>1.1385449453602243E-2</v>
      </c>
      <c r="J148" s="87">
        <f t="shared" si="20"/>
        <v>0</v>
      </c>
      <c r="K148" s="87">
        <f t="shared" si="20"/>
        <v>0</v>
      </c>
      <c r="L148" s="87">
        <f t="shared" si="20"/>
        <v>3.958341609181292</v>
      </c>
      <c r="M148" s="88">
        <f t="shared" si="20"/>
        <v>2.5788345009403661</v>
      </c>
    </row>
    <row r="149" spans="1:13" x14ac:dyDescent="0.25">
      <c r="A149" s="58">
        <v>11</v>
      </c>
      <c r="B149" s="77" t="str">
        <f t="shared" si="14"/>
        <v>TANNER  CORREDORES DE BOLSA S.A.</v>
      </c>
      <c r="C149" s="87">
        <f t="shared" ref="C149:M149" si="21">(C87/C118)*100</f>
        <v>1.5490188312817561</v>
      </c>
      <c r="D149" s="87">
        <f t="shared" si="21"/>
        <v>0</v>
      </c>
      <c r="E149" s="87">
        <f t="shared" si="21"/>
        <v>0</v>
      </c>
      <c r="F149" s="87">
        <f t="shared" si="21"/>
        <v>0</v>
      </c>
      <c r="G149" s="87">
        <f t="shared" si="21"/>
        <v>5.0384144100424452E-2</v>
      </c>
      <c r="H149" s="87">
        <f t="shared" si="21"/>
        <v>0.61934446930904308</v>
      </c>
      <c r="I149" s="87">
        <f t="shared" si="21"/>
        <v>0.10801876391882069</v>
      </c>
      <c r="J149" s="87">
        <f t="shared" si="21"/>
        <v>0</v>
      </c>
      <c r="K149" s="87">
        <f t="shared" si="21"/>
        <v>0</v>
      </c>
      <c r="L149" s="87">
        <f t="shared" si="21"/>
        <v>0.98414022280731728</v>
      </c>
      <c r="M149" s="88">
        <f t="shared" si="21"/>
        <v>0.57097935787433773</v>
      </c>
    </row>
    <row r="150" spans="1:13" x14ac:dyDescent="0.25">
      <c r="A150" s="58">
        <v>12</v>
      </c>
      <c r="B150" s="77" t="str">
        <f t="shared" si="14"/>
        <v>BANCOESTADO S.A. CORREDORES DE BOLSA</v>
      </c>
      <c r="C150" s="87">
        <f t="shared" ref="C150:M150" si="22">(C88/C118)*100</f>
        <v>8.5712375682259635E-3</v>
      </c>
      <c r="D150" s="87">
        <f t="shared" si="22"/>
        <v>0</v>
      </c>
      <c r="E150" s="87">
        <f t="shared" si="22"/>
        <v>0</v>
      </c>
      <c r="F150" s="87">
        <f t="shared" si="22"/>
        <v>0</v>
      </c>
      <c r="G150" s="87">
        <f t="shared" si="22"/>
        <v>8.2193304320005307</v>
      </c>
      <c r="H150" s="87">
        <f t="shared" si="22"/>
        <v>9.6568403045042395</v>
      </c>
      <c r="I150" s="87">
        <f t="shared" si="22"/>
        <v>16.092367792191638</v>
      </c>
      <c r="J150" s="87">
        <f t="shared" si="22"/>
        <v>0</v>
      </c>
      <c r="K150" s="87">
        <f t="shared" si="22"/>
        <v>0</v>
      </c>
      <c r="L150" s="87">
        <f t="shared" si="22"/>
        <v>13.030865130258263</v>
      </c>
      <c r="M150" s="88">
        <f t="shared" si="22"/>
        <v>11.42214710006594</v>
      </c>
    </row>
    <row r="151" spans="1:13" x14ac:dyDescent="0.25">
      <c r="A151" s="58">
        <v>13</v>
      </c>
      <c r="B151" s="77" t="str">
        <f t="shared" si="14"/>
        <v>I.M. TRUST S.A. CORREDORES DE BOLSA</v>
      </c>
      <c r="C151" s="87">
        <f t="shared" ref="C151:M151" si="23">(C89/C118)*100</f>
        <v>6.757568713664611</v>
      </c>
      <c r="D151" s="87">
        <f t="shared" si="23"/>
        <v>0</v>
      </c>
      <c r="E151" s="87">
        <f t="shared" si="23"/>
        <v>0</v>
      </c>
      <c r="F151" s="87">
        <f t="shared" si="23"/>
        <v>33.333333333333329</v>
      </c>
      <c r="G151" s="87">
        <f t="shared" si="23"/>
        <v>0.86041080017994709</v>
      </c>
      <c r="H151" s="87">
        <f t="shared" si="23"/>
        <v>0.71260494209227121</v>
      </c>
      <c r="I151" s="87">
        <f t="shared" si="23"/>
        <v>0</v>
      </c>
      <c r="J151" s="87">
        <f t="shared" si="23"/>
        <v>25.850397288293326</v>
      </c>
      <c r="K151" s="87">
        <f t="shared" si="23"/>
        <v>0</v>
      </c>
      <c r="L151" s="87">
        <f t="shared" si="23"/>
        <v>2.664543234312275</v>
      </c>
      <c r="M151" s="88">
        <f t="shared" si="23"/>
        <v>1.836698205983853</v>
      </c>
    </row>
    <row r="152" spans="1:13" x14ac:dyDescent="0.25">
      <c r="A152" s="58">
        <v>14</v>
      </c>
      <c r="B152" s="77" t="str">
        <f t="shared" si="14"/>
        <v>MOLINA, SWETT Y VALDES S.A. C. DE BOLSA</v>
      </c>
      <c r="C152" s="87">
        <f t="shared" ref="C152:M152" si="24">(C90/C118)*100</f>
        <v>0.47276671632023287</v>
      </c>
      <c r="D152" s="87">
        <f t="shared" si="24"/>
        <v>2.0438775120244146</v>
      </c>
      <c r="E152" s="87">
        <f t="shared" si="24"/>
        <v>0</v>
      </c>
      <c r="F152" s="87">
        <f t="shared" si="24"/>
        <v>0</v>
      </c>
      <c r="G152" s="87">
        <f t="shared" si="24"/>
        <v>0.89259261620286034</v>
      </c>
      <c r="H152" s="87">
        <f t="shared" si="24"/>
        <v>0.43057945811550041</v>
      </c>
      <c r="I152" s="87">
        <f t="shared" si="24"/>
        <v>0</v>
      </c>
      <c r="J152" s="87">
        <f t="shared" si="24"/>
        <v>0</v>
      </c>
      <c r="K152" s="87">
        <f t="shared" si="24"/>
        <v>0</v>
      </c>
      <c r="L152" s="87">
        <f t="shared" si="24"/>
        <v>0.2185337275693543</v>
      </c>
      <c r="M152" s="88">
        <f t="shared" si="24"/>
        <v>0.36246334168875893</v>
      </c>
    </row>
    <row r="153" spans="1:13" x14ac:dyDescent="0.25">
      <c r="A153" s="58">
        <v>15</v>
      </c>
      <c r="B153" s="77" t="str">
        <f t="shared" si="14"/>
        <v>CELFIN, GARDEWEG S.A. C. DE BOLSA</v>
      </c>
      <c r="C153" s="87">
        <f t="shared" ref="C153:M153" si="25">(C91/C118)*100</f>
        <v>13.783132334738957</v>
      </c>
      <c r="D153" s="87">
        <f t="shared" si="25"/>
        <v>2.3759933904390662</v>
      </c>
      <c r="E153" s="87">
        <f t="shared" si="25"/>
        <v>0</v>
      </c>
      <c r="F153" s="87">
        <f t="shared" si="25"/>
        <v>0</v>
      </c>
      <c r="G153" s="87">
        <f t="shared" si="25"/>
        <v>0.3280092159498354</v>
      </c>
      <c r="H153" s="87">
        <f t="shared" si="25"/>
        <v>7.6129467181298702</v>
      </c>
      <c r="I153" s="87">
        <f t="shared" si="25"/>
        <v>0.65113396254990741</v>
      </c>
      <c r="J153" s="87">
        <f t="shared" si="25"/>
        <v>9.5460490719527851</v>
      </c>
      <c r="K153" s="87">
        <f t="shared" si="25"/>
        <v>64.891165757492757</v>
      </c>
      <c r="L153" s="87">
        <f t="shared" si="25"/>
        <v>0.25046931943935219</v>
      </c>
      <c r="M153" s="88">
        <f t="shared" si="25"/>
        <v>1.6542263841332818</v>
      </c>
    </row>
    <row r="154" spans="1:13" x14ac:dyDescent="0.25">
      <c r="A154" s="58">
        <v>16</v>
      </c>
      <c r="B154" s="77" t="str">
        <f t="shared" si="14"/>
        <v>NEGOCIOS Y VALORES S.A. C. DE BOLSA</v>
      </c>
      <c r="C154" s="87">
        <f t="shared" ref="C154:M154" si="26">(C92/C118)*100</f>
        <v>1.2576116013632308</v>
      </c>
      <c r="D154" s="87">
        <f t="shared" si="26"/>
        <v>0</v>
      </c>
      <c r="E154" s="87">
        <f t="shared" si="26"/>
        <v>0</v>
      </c>
      <c r="F154" s="87">
        <f t="shared" si="26"/>
        <v>0</v>
      </c>
      <c r="G154" s="87">
        <f t="shared" si="26"/>
        <v>0.26287146846852788</v>
      </c>
      <c r="H154" s="87">
        <f t="shared" si="26"/>
        <v>0.1116021661636189</v>
      </c>
      <c r="I154" s="87">
        <f t="shared" si="26"/>
        <v>8.6902992550653452E-2</v>
      </c>
      <c r="J154" s="87">
        <f t="shared" si="26"/>
        <v>0</v>
      </c>
      <c r="K154" s="87">
        <f t="shared" si="26"/>
        <v>0</v>
      </c>
      <c r="L154" s="87">
        <f t="shared" si="26"/>
        <v>2.1686895452264299</v>
      </c>
      <c r="M154" s="88">
        <f t="shared" si="26"/>
        <v>1.0540010303488103</v>
      </c>
    </row>
    <row r="155" spans="1:13" x14ac:dyDescent="0.25">
      <c r="A155" s="58">
        <v>17</v>
      </c>
      <c r="B155" s="77" t="str">
        <f t="shared" si="14"/>
        <v>ALFA CORREDORES DE BOLSA S.A.</v>
      </c>
      <c r="C155" s="87">
        <f t="shared" ref="C155:M155" si="27">(C93/C118)*100</f>
        <v>4.4500373221350999</v>
      </c>
      <c r="D155" s="87">
        <f t="shared" si="27"/>
        <v>0</v>
      </c>
      <c r="E155" s="87">
        <f t="shared" si="27"/>
        <v>0</v>
      </c>
      <c r="F155" s="87">
        <f t="shared" si="27"/>
        <v>0</v>
      </c>
      <c r="G155" s="87">
        <f t="shared" si="27"/>
        <v>0.35776125448588986</v>
      </c>
      <c r="H155" s="87">
        <f t="shared" si="27"/>
        <v>1.5367026395969591E-2</v>
      </c>
      <c r="I155" s="87">
        <f t="shared" si="27"/>
        <v>0.19827832206813933</v>
      </c>
      <c r="J155" s="87">
        <f t="shared" si="27"/>
        <v>0</v>
      </c>
      <c r="K155" s="87">
        <f t="shared" si="27"/>
        <v>0</v>
      </c>
      <c r="L155" s="87">
        <f t="shared" si="27"/>
        <v>0.29735916721123901</v>
      </c>
      <c r="M155" s="88">
        <f t="shared" si="27"/>
        <v>0.60989037641831234</v>
      </c>
    </row>
    <row r="156" spans="1:13" x14ac:dyDescent="0.25">
      <c r="A156" s="58">
        <v>18</v>
      </c>
      <c r="B156" s="77" t="str">
        <f t="shared" si="14"/>
        <v>DUPOL S.A. CORREDORES DE BOLSA</v>
      </c>
      <c r="C156" s="87">
        <f t="shared" ref="C156:M156" si="28">(C94/C118)*100</f>
        <v>0</v>
      </c>
      <c r="D156" s="87">
        <f t="shared" si="28"/>
        <v>0</v>
      </c>
      <c r="E156" s="87">
        <f t="shared" si="28"/>
        <v>0</v>
      </c>
      <c r="F156" s="87">
        <f t="shared" si="28"/>
        <v>0</v>
      </c>
      <c r="G156" s="87">
        <f t="shared" si="28"/>
        <v>0</v>
      </c>
      <c r="H156" s="87">
        <f t="shared" si="28"/>
        <v>0</v>
      </c>
      <c r="I156" s="87">
        <f t="shared" si="28"/>
        <v>0</v>
      </c>
      <c r="J156" s="87">
        <f t="shared" si="28"/>
        <v>0</v>
      </c>
      <c r="K156" s="87">
        <f t="shared" si="28"/>
        <v>0</v>
      </c>
      <c r="L156" s="87">
        <f t="shared" si="28"/>
        <v>0</v>
      </c>
      <c r="M156" s="88">
        <f t="shared" si="28"/>
        <v>0</v>
      </c>
    </row>
    <row r="157" spans="1:13" x14ac:dyDescent="0.25">
      <c r="A157" s="58">
        <v>19</v>
      </c>
      <c r="B157" s="77" t="str">
        <f t="shared" si="14"/>
        <v>DE LA CERDA Y HATTON C. DE BOLSA S.A.</v>
      </c>
      <c r="C157" s="87">
        <f t="shared" ref="C157:M157" si="29">(C95/C118)*100</f>
        <v>0</v>
      </c>
      <c r="D157" s="87">
        <f t="shared" si="29"/>
        <v>0</v>
      </c>
      <c r="E157" s="87">
        <f t="shared" si="29"/>
        <v>0</v>
      </c>
      <c r="F157" s="87">
        <f t="shared" si="29"/>
        <v>0</v>
      </c>
      <c r="G157" s="87">
        <f t="shared" si="29"/>
        <v>0</v>
      </c>
      <c r="H157" s="87">
        <f t="shared" si="29"/>
        <v>0</v>
      </c>
      <c r="I157" s="87">
        <f t="shared" si="29"/>
        <v>0</v>
      </c>
      <c r="J157" s="87">
        <f t="shared" si="29"/>
        <v>0</v>
      </c>
      <c r="K157" s="87">
        <f t="shared" si="29"/>
        <v>0</v>
      </c>
      <c r="L157" s="87">
        <f t="shared" si="29"/>
        <v>0</v>
      </c>
      <c r="M157" s="88">
        <f t="shared" si="29"/>
        <v>0</v>
      </c>
    </row>
    <row r="158" spans="1:13" x14ac:dyDescent="0.25">
      <c r="A158" s="58">
        <v>20</v>
      </c>
      <c r="B158" s="77" t="str">
        <f t="shared" si="14"/>
        <v>CORP CORREDORES DE BOLSA S.A.</v>
      </c>
      <c r="C158" s="87">
        <f t="shared" ref="C158:M158" si="30">(C96/C118)*100</f>
        <v>0.50000331664461428</v>
      </c>
      <c r="D158" s="87">
        <f t="shared" si="30"/>
        <v>3.7283419501480419</v>
      </c>
      <c r="E158" s="87">
        <f t="shared" si="30"/>
        <v>0</v>
      </c>
      <c r="F158" s="87">
        <f t="shared" si="30"/>
        <v>0</v>
      </c>
      <c r="G158" s="87">
        <f t="shared" si="30"/>
        <v>0.54653305307586764</v>
      </c>
      <c r="H158" s="87">
        <f t="shared" si="30"/>
        <v>3.9460852586703359</v>
      </c>
      <c r="I158" s="87">
        <f t="shared" si="30"/>
        <v>3.8135783796601284</v>
      </c>
      <c r="J158" s="87">
        <f t="shared" si="30"/>
        <v>0</v>
      </c>
      <c r="K158" s="87">
        <f t="shared" si="30"/>
        <v>0</v>
      </c>
      <c r="L158" s="87">
        <f t="shared" si="30"/>
        <v>5.712387979189117</v>
      </c>
      <c r="M158" s="88">
        <f t="shared" si="30"/>
        <v>3.4837159800938751</v>
      </c>
    </row>
    <row r="159" spans="1:13" x14ac:dyDescent="0.25">
      <c r="A159" s="58">
        <v>21</v>
      </c>
      <c r="B159" s="77" t="str">
        <f t="shared" si="14"/>
        <v>UGARTE Y CIA. CORREDORES DE BOLSA S.A.</v>
      </c>
      <c r="C159" s="87">
        <f t="shared" ref="C159:M159" si="31">(C97/C118)*100</f>
        <v>0.77917966171968445</v>
      </c>
      <c r="D159" s="87">
        <f t="shared" si="31"/>
        <v>0</v>
      </c>
      <c r="E159" s="87">
        <f t="shared" si="31"/>
        <v>50</v>
      </c>
      <c r="F159" s="87">
        <f t="shared" si="31"/>
        <v>0</v>
      </c>
      <c r="G159" s="87">
        <f t="shared" si="31"/>
        <v>0</v>
      </c>
      <c r="H159" s="87">
        <f t="shared" si="31"/>
        <v>0</v>
      </c>
      <c r="I159" s="87">
        <f t="shared" si="31"/>
        <v>0</v>
      </c>
      <c r="J159" s="87">
        <f t="shared" si="31"/>
        <v>0</v>
      </c>
      <c r="K159" s="87">
        <f t="shared" si="31"/>
        <v>0</v>
      </c>
      <c r="L159" s="87">
        <f t="shared" si="31"/>
        <v>4.5750370074706365E-2</v>
      </c>
      <c r="M159" s="88">
        <f t="shared" si="31"/>
        <v>8.002513395542106E-2</v>
      </c>
    </row>
    <row r="160" spans="1:13" x14ac:dyDescent="0.25">
      <c r="A160" s="58">
        <v>22</v>
      </c>
      <c r="B160" s="77" t="str">
        <f t="shared" si="14"/>
        <v xml:space="preserve">FINANZAS Y NEGOCIOS S.A. C. DE BOLSA </v>
      </c>
      <c r="C160" s="87">
        <f t="shared" ref="C160:M160" si="32">(C98/C118)*100</f>
        <v>0.60097640888520554</v>
      </c>
      <c r="D160" s="87">
        <f t="shared" si="32"/>
        <v>0</v>
      </c>
      <c r="E160" s="87">
        <f t="shared" si="32"/>
        <v>0</v>
      </c>
      <c r="F160" s="87">
        <f t="shared" si="32"/>
        <v>0</v>
      </c>
      <c r="G160" s="87">
        <f t="shared" si="32"/>
        <v>0</v>
      </c>
      <c r="H160" s="87">
        <f t="shared" si="32"/>
        <v>0</v>
      </c>
      <c r="I160" s="87">
        <f t="shared" si="32"/>
        <v>0</v>
      </c>
      <c r="J160" s="87">
        <f t="shared" si="32"/>
        <v>0</v>
      </c>
      <c r="K160" s="87">
        <f t="shared" si="32"/>
        <v>0</v>
      </c>
      <c r="L160" s="87">
        <f t="shared" si="32"/>
        <v>9.3755002720477557E-2</v>
      </c>
      <c r="M160" s="88">
        <f t="shared" si="32"/>
        <v>8.4973378812202668E-2</v>
      </c>
    </row>
    <row r="161" spans="1:13" x14ac:dyDescent="0.25">
      <c r="A161" s="58">
        <v>23</v>
      </c>
      <c r="B161" s="77" t="str">
        <f t="shared" si="14"/>
        <v>URETA Y BIANCHI CORREDORES DE  BOLSA S.A.</v>
      </c>
      <c r="C161" s="87">
        <f t="shared" ref="C161:M161" si="33">(C99/C118)*100</f>
        <v>3.6931311574971684</v>
      </c>
      <c r="D161" s="87">
        <f t="shared" si="33"/>
        <v>17.676435423024639</v>
      </c>
      <c r="E161" s="87">
        <f t="shared" si="33"/>
        <v>50</v>
      </c>
      <c r="F161" s="87">
        <f t="shared" si="33"/>
        <v>0</v>
      </c>
      <c r="G161" s="87">
        <f t="shared" si="33"/>
        <v>0</v>
      </c>
      <c r="H161" s="87">
        <f t="shared" si="33"/>
        <v>0</v>
      </c>
      <c r="I161" s="87">
        <f t="shared" si="33"/>
        <v>0</v>
      </c>
      <c r="J161" s="87">
        <f t="shared" si="33"/>
        <v>0</v>
      </c>
      <c r="K161" s="87">
        <f t="shared" si="33"/>
        <v>0</v>
      </c>
      <c r="L161" s="87">
        <f t="shared" si="33"/>
        <v>0</v>
      </c>
      <c r="M161" s="88">
        <f t="shared" si="33"/>
        <v>0.29280848728386444</v>
      </c>
    </row>
    <row r="162" spans="1:13" x14ac:dyDescent="0.25">
      <c r="A162" s="58">
        <v>24</v>
      </c>
      <c r="B162" s="77" t="str">
        <f t="shared" si="14"/>
        <v>MUNITA Y CRUZAT S.A. CORREDORES DE BOLSA</v>
      </c>
      <c r="C162" s="87">
        <f t="shared" ref="C162:M162" si="34">(C100/C118)*100</f>
        <v>0.29323248099547589</v>
      </c>
      <c r="D162" s="87">
        <f t="shared" si="34"/>
        <v>0</v>
      </c>
      <c r="E162" s="87">
        <f t="shared" si="34"/>
        <v>0</v>
      </c>
      <c r="F162" s="87">
        <f t="shared" si="34"/>
        <v>0</v>
      </c>
      <c r="G162" s="87">
        <f t="shared" si="34"/>
        <v>0</v>
      </c>
      <c r="H162" s="87">
        <f t="shared" si="34"/>
        <v>0</v>
      </c>
      <c r="I162" s="87">
        <f t="shared" si="34"/>
        <v>0</v>
      </c>
      <c r="J162" s="87">
        <f t="shared" si="34"/>
        <v>0</v>
      </c>
      <c r="K162" s="87">
        <f t="shared" si="34"/>
        <v>0</v>
      </c>
      <c r="L162" s="87">
        <f t="shared" si="34"/>
        <v>4.0835926012905664E-2</v>
      </c>
      <c r="M162" s="88">
        <f t="shared" si="34"/>
        <v>3.9505430178207929E-2</v>
      </c>
    </row>
    <row r="163" spans="1:13" x14ac:dyDescent="0.25">
      <c r="A163" s="58">
        <v>25</v>
      </c>
      <c r="B163" s="77" t="str">
        <f t="shared" si="14"/>
        <v>RAIMUNDO SERRANO MC AULIFFE C. DE B. S.A.</v>
      </c>
      <c r="C163" s="87">
        <f t="shared" ref="C163:M163" si="35">(C101/C118)*100</f>
        <v>0.39906425174757021</v>
      </c>
      <c r="D163" s="87">
        <f t="shared" si="35"/>
        <v>0</v>
      </c>
      <c r="E163" s="87">
        <f t="shared" si="35"/>
        <v>0</v>
      </c>
      <c r="F163" s="87">
        <f t="shared" si="35"/>
        <v>0</v>
      </c>
      <c r="G163" s="87">
        <f t="shared" si="35"/>
        <v>0</v>
      </c>
      <c r="H163" s="87">
        <f t="shared" si="35"/>
        <v>0</v>
      </c>
      <c r="I163" s="87">
        <f t="shared" si="35"/>
        <v>0</v>
      </c>
      <c r="J163" s="87">
        <f t="shared" si="35"/>
        <v>0</v>
      </c>
      <c r="K163" s="87">
        <f t="shared" si="35"/>
        <v>8.5721299673298789E-3</v>
      </c>
      <c r="L163" s="87">
        <f t="shared" si="35"/>
        <v>0</v>
      </c>
      <c r="M163" s="88">
        <f t="shared" si="35"/>
        <v>3.163105581320793E-2</v>
      </c>
    </row>
    <row r="164" spans="1:13" x14ac:dyDescent="0.25">
      <c r="A164" s="58">
        <v>26</v>
      </c>
      <c r="B164" s="77" t="str">
        <f t="shared" si="14"/>
        <v>ETCHEGARAY S.A. CORREDORES DE BOLSA</v>
      </c>
      <c r="C164" s="87">
        <f t="shared" ref="C164:M164" si="36">(C102/C118)*100</f>
        <v>5.6625804980988903E-2</v>
      </c>
      <c r="D164" s="87">
        <f t="shared" si="36"/>
        <v>2.3885046050368786</v>
      </c>
      <c r="E164" s="87">
        <f t="shared" si="36"/>
        <v>0</v>
      </c>
      <c r="F164" s="87">
        <f t="shared" si="36"/>
        <v>0</v>
      </c>
      <c r="G164" s="87">
        <f t="shared" si="36"/>
        <v>0</v>
      </c>
      <c r="H164" s="87">
        <f t="shared" si="36"/>
        <v>0</v>
      </c>
      <c r="I164" s="87">
        <f t="shared" si="36"/>
        <v>0</v>
      </c>
      <c r="J164" s="87">
        <f t="shared" si="36"/>
        <v>0</v>
      </c>
      <c r="K164" s="87">
        <f t="shared" si="36"/>
        <v>0</v>
      </c>
      <c r="L164" s="87">
        <f t="shared" si="36"/>
        <v>0</v>
      </c>
      <c r="M164" s="88">
        <f t="shared" si="36"/>
        <v>4.4939612002333762E-3</v>
      </c>
    </row>
    <row r="165" spans="1:13" x14ac:dyDescent="0.25">
      <c r="A165" s="58">
        <v>27</v>
      </c>
      <c r="B165" s="77" t="str">
        <f t="shared" si="14"/>
        <v>COVARRUBIAS Y CIA. C. DE BOLSA LTDA.</v>
      </c>
      <c r="C165" s="87">
        <f t="shared" ref="C165:M165" si="37">(C103/C118)*100</f>
        <v>0.59401829647594517</v>
      </c>
      <c r="D165" s="87">
        <f t="shared" si="37"/>
        <v>25.452360024531078</v>
      </c>
      <c r="E165" s="87">
        <f t="shared" si="37"/>
        <v>0</v>
      </c>
      <c r="F165" s="87">
        <f t="shared" si="37"/>
        <v>0</v>
      </c>
      <c r="G165" s="87">
        <f t="shared" si="37"/>
        <v>2.7115410062555342E-2</v>
      </c>
      <c r="H165" s="87">
        <f t="shared" si="37"/>
        <v>0.44465862157627251</v>
      </c>
      <c r="I165" s="87">
        <f t="shared" si="37"/>
        <v>0</v>
      </c>
      <c r="J165" s="87">
        <f t="shared" si="37"/>
        <v>61.548395713573292</v>
      </c>
      <c r="K165" s="87">
        <f t="shared" si="37"/>
        <v>0</v>
      </c>
      <c r="L165" s="87">
        <f t="shared" si="37"/>
        <v>4.5657945871827296E-2</v>
      </c>
      <c r="M165" s="88">
        <f t="shared" si="37"/>
        <v>8.4817444507167994E-2</v>
      </c>
    </row>
    <row r="166" spans="1:13" x14ac:dyDescent="0.25">
      <c r="A166" s="58">
        <v>28</v>
      </c>
      <c r="B166" s="77" t="str">
        <f t="shared" si="14"/>
        <v>VALENZUELA LAFOURCADE S.A. C. DE BOLSA</v>
      </c>
      <c r="C166" s="87">
        <f t="shared" ref="C166:M166" si="38">(C104/C118)*100</f>
        <v>0.18872330279035332</v>
      </c>
      <c r="D166" s="87">
        <f t="shared" si="38"/>
        <v>2.1141677904012139</v>
      </c>
      <c r="E166" s="87">
        <f t="shared" si="38"/>
        <v>0</v>
      </c>
      <c r="F166" s="87">
        <f t="shared" si="38"/>
        <v>0</v>
      </c>
      <c r="G166" s="87">
        <f t="shared" si="38"/>
        <v>0</v>
      </c>
      <c r="H166" s="87">
        <f t="shared" si="38"/>
        <v>0</v>
      </c>
      <c r="I166" s="87">
        <f t="shared" si="38"/>
        <v>0</v>
      </c>
      <c r="J166" s="87">
        <f t="shared" si="38"/>
        <v>0</v>
      </c>
      <c r="K166" s="87">
        <f t="shared" si="38"/>
        <v>0</v>
      </c>
      <c r="L166" s="87">
        <f t="shared" si="38"/>
        <v>0</v>
      </c>
      <c r="M166" s="88">
        <f t="shared" si="38"/>
        <v>1.4963428439573634E-2</v>
      </c>
    </row>
    <row r="167" spans="1:13" x14ac:dyDescent="0.25">
      <c r="A167" s="58">
        <v>29</v>
      </c>
      <c r="B167" s="77" t="str">
        <f t="shared" si="14"/>
        <v>JAIME LARRAIN Y CIA. C. DE BOLSA LTDA.</v>
      </c>
      <c r="C167" s="87">
        <f t="shared" ref="C167:M167" si="39">(C105/C118)*100</f>
        <v>0.36468266542604844</v>
      </c>
      <c r="D167" s="87">
        <f t="shared" si="39"/>
        <v>1.6947008864309281</v>
      </c>
      <c r="E167" s="87">
        <f t="shared" si="39"/>
        <v>0</v>
      </c>
      <c r="F167" s="87">
        <f t="shared" si="39"/>
        <v>0</v>
      </c>
      <c r="G167" s="87">
        <f t="shared" si="39"/>
        <v>0</v>
      </c>
      <c r="H167" s="87">
        <f t="shared" si="39"/>
        <v>0</v>
      </c>
      <c r="I167" s="87">
        <f t="shared" si="39"/>
        <v>0</v>
      </c>
      <c r="J167" s="87">
        <f t="shared" si="39"/>
        <v>0</v>
      </c>
      <c r="K167" s="87">
        <f t="shared" si="39"/>
        <v>0</v>
      </c>
      <c r="L167" s="87">
        <f t="shared" si="39"/>
        <v>0</v>
      </c>
      <c r="M167" s="88">
        <f t="shared" si="39"/>
        <v>2.8909063928068301E-2</v>
      </c>
    </row>
    <row r="168" spans="1:13" x14ac:dyDescent="0.25">
      <c r="A168" s="58">
        <v>30</v>
      </c>
      <c r="B168" s="77" t="str">
        <f t="shared" si="14"/>
        <v>LIRA S.A. CORREDORES DE BOLSA</v>
      </c>
      <c r="C168" s="87">
        <f t="shared" ref="C168:M168" si="40">(C106/C118)*100</f>
        <v>0.24833504647816135</v>
      </c>
      <c r="D168" s="87">
        <f t="shared" si="40"/>
        <v>0</v>
      </c>
      <c r="E168" s="87">
        <f t="shared" si="40"/>
        <v>0</v>
      </c>
      <c r="F168" s="87">
        <f t="shared" si="40"/>
        <v>0</v>
      </c>
      <c r="G168" s="87">
        <f t="shared" si="40"/>
        <v>0</v>
      </c>
      <c r="H168" s="87">
        <f t="shared" si="40"/>
        <v>0</v>
      </c>
      <c r="I168" s="87">
        <f t="shared" si="40"/>
        <v>0</v>
      </c>
      <c r="J168" s="87">
        <f t="shared" si="40"/>
        <v>0</v>
      </c>
      <c r="K168" s="87">
        <f t="shared" si="40"/>
        <v>0</v>
      </c>
      <c r="L168" s="87">
        <f t="shared" si="40"/>
        <v>5.0695111779048088E-4</v>
      </c>
      <c r="M168" s="88">
        <f t="shared" si="40"/>
        <v>1.9885091780127605E-2</v>
      </c>
    </row>
    <row r="169" spans="1:13" x14ac:dyDescent="0.25">
      <c r="A169" s="58">
        <v>31</v>
      </c>
      <c r="B169" s="77" t="str">
        <f t="shared" si="14"/>
        <v>SERGIO CONTRERAS Y CIA. C. DE BOLSA</v>
      </c>
      <c r="C169" s="87">
        <f t="shared" ref="C169:M169" si="41">(C107/C118)*100</f>
        <v>6.3582932029090655E-2</v>
      </c>
      <c r="D169" s="87">
        <f t="shared" si="41"/>
        <v>0</v>
      </c>
      <c r="E169" s="87">
        <f t="shared" si="41"/>
        <v>0</v>
      </c>
      <c r="F169" s="87">
        <f t="shared" si="41"/>
        <v>0</v>
      </c>
      <c r="G169" s="87">
        <f t="shared" si="41"/>
        <v>4.6424117468805953E-2</v>
      </c>
      <c r="H169" s="87">
        <f t="shared" si="41"/>
        <v>7.6497440328683712E-3</v>
      </c>
      <c r="I169" s="87">
        <f t="shared" si="41"/>
        <v>0</v>
      </c>
      <c r="J169" s="87">
        <f t="shared" si="41"/>
        <v>0</v>
      </c>
      <c r="K169" s="87">
        <f t="shared" si="41"/>
        <v>0</v>
      </c>
      <c r="L169" s="87">
        <f t="shared" si="41"/>
        <v>0.14167989369516118</v>
      </c>
      <c r="M169" s="88">
        <f t="shared" si="41"/>
        <v>7.3426469566523933E-2</v>
      </c>
    </row>
    <row r="170" spans="1:13" x14ac:dyDescent="0.25">
      <c r="A170" s="58">
        <v>32</v>
      </c>
      <c r="B170" s="77" t="str">
        <f t="shared" si="14"/>
        <v>YRARRAZAVAL Y CIA. C. DE BOLSA LTDA.</v>
      </c>
      <c r="C170" s="87">
        <f t="shared" ref="C170:M170" si="42">(C108/C118)*100</f>
        <v>0.23147273109661634</v>
      </c>
      <c r="D170" s="87">
        <f t="shared" si="42"/>
        <v>0</v>
      </c>
      <c r="E170" s="87">
        <f t="shared" si="42"/>
        <v>0</v>
      </c>
      <c r="F170" s="87">
        <f t="shared" si="42"/>
        <v>0</v>
      </c>
      <c r="G170" s="87">
        <f t="shared" si="42"/>
        <v>0</v>
      </c>
      <c r="H170" s="87">
        <f t="shared" si="42"/>
        <v>0</v>
      </c>
      <c r="I170" s="87">
        <f t="shared" si="42"/>
        <v>0</v>
      </c>
      <c r="J170" s="87">
        <f t="shared" si="42"/>
        <v>0</v>
      </c>
      <c r="K170" s="87">
        <f t="shared" si="42"/>
        <v>0</v>
      </c>
      <c r="L170" s="87">
        <f t="shared" si="42"/>
        <v>0</v>
      </c>
      <c r="M170" s="88">
        <f t="shared" si="42"/>
        <v>1.834667182870714E-2</v>
      </c>
    </row>
    <row r="171" spans="1:13" x14ac:dyDescent="0.25">
      <c r="A171" s="58">
        <v>33</v>
      </c>
      <c r="B171" s="77" t="s">
        <v>51</v>
      </c>
      <c r="C171" s="87">
        <f t="shared" ref="C171:M171" si="43">(C109/C118)*100</f>
        <v>4.6532106450631394</v>
      </c>
      <c r="D171" s="87">
        <f t="shared" si="43"/>
        <v>0</v>
      </c>
      <c r="E171" s="87">
        <f t="shared" si="43"/>
        <v>0</v>
      </c>
      <c r="F171" s="87">
        <f t="shared" si="43"/>
        <v>0</v>
      </c>
      <c r="G171" s="87">
        <f t="shared" si="43"/>
        <v>0.29933837938734897</v>
      </c>
      <c r="H171" s="87">
        <f t="shared" si="43"/>
        <v>1.6709639207145747E-2</v>
      </c>
      <c r="I171" s="87">
        <f t="shared" si="43"/>
        <v>7.9581400049769241E-2</v>
      </c>
      <c r="J171" s="87">
        <f t="shared" si="43"/>
        <v>0</v>
      </c>
      <c r="K171" s="87">
        <f t="shared" si="43"/>
        <v>0</v>
      </c>
      <c r="L171" s="87">
        <f t="shared" si="43"/>
        <v>3.7301348251116506</v>
      </c>
      <c r="M171" s="88">
        <f t="shared" si="43"/>
        <v>1.9497970606744182</v>
      </c>
    </row>
    <row r="172" spans="1:13" x14ac:dyDescent="0.25">
      <c r="A172" s="58">
        <v>34</v>
      </c>
      <c r="B172" s="77" t="s">
        <v>120</v>
      </c>
      <c r="C172" s="87">
        <f t="shared" ref="C172:M172" si="44">(C110/C118)*100</f>
        <v>1.2707440688771214E-2</v>
      </c>
      <c r="D172" s="87">
        <f t="shared" si="44"/>
        <v>0</v>
      </c>
      <c r="E172" s="87">
        <f t="shared" si="44"/>
        <v>0</v>
      </c>
      <c r="F172" s="87">
        <f t="shared" si="44"/>
        <v>0</v>
      </c>
      <c r="G172" s="87">
        <f t="shared" si="44"/>
        <v>5.252701400928756</v>
      </c>
      <c r="H172" s="87">
        <f t="shared" si="44"/>
        <v>0</v>
      </c>
      <c r="I172" s="87">
        <f t="shared" si="44"/>
        <v>3.8007895790849102</v>
      </c>
      <c r="J172" s="87">
        <f t="shared" si="44"/>
        <v>0</v>
      </c>
      <c r="K172" s="87">
        <f t="shared" si="44"/>
        <v>0</v>
      </c>
      <c r="L172" s="87">
        <f t="shared" si="44"/>
        <v>23.090398610689281</v>
      </c>
      <c r="M172" s="88">
        <f t="shared" si="44"/>
        <v>11.442449633458128</v>
      </c>
    </row>
    <row r="173" spans="1:13" x14ac:dyDescent="0.25">
      <c r="A173" s="58">
        <v>35</v>
      </c>
      <c r="B173" s="77" t="str">
        <f t="shared" ref="B173:B179" si="45">B41</f>
        <v>INTERVALORES CORREDORES DE BOLSA S.A.</v>
      </c>
      <c r="C173" s="87">
        <f t="shared" ref="C173:M173" si="46">(C111/C118)*100</f>
        <v>0</v>
      </c>
      <c r="D173" s="87">
        <f t="shared" si="46"/>
        <v>0</v>
      </c>
      <c r="E173" s="87">
        <f t="shared" si="46"/>
        <v>0</v>
      </c>
      <c r="F173" s="87">
        <f t="shared" si="46"/>
        <v>0</v>
      </c>
      <c r="G173" s="87">
        <f t="shared" si="46"/>
        <v>0</v>
      </c>
      <c r="H173" s="87">
        <f t="shared" si="46"/>
        <v>0</v>
      </c>
      <c r="I173" s="87">
        <f t="shared" si="46"/>
        <v>0</v>
      </c>
      <c r="J173" s="87">
        <f t="shared" si="46"/>
        <v>0</v>
      </c>
      <c r="K173" s="87">
        <f t="shared" si="46"/>
        <v>0</v>
      </c>
      <c r="L173" s="87">
        <f t="shared" si="46"/>
        <v>0</v>
      </c>
      <c r="M173" s="88">
        <f t="shared" si="46"/>
        <v>0</v>
      </c>
    </row>
    <row r="174" spans="1:13" x14ac:dyDescent="0.25">
      <c r="A174" s="58">
        <v>36</v>
      </c>
      <c r="B174" s="77" t="str">
        <f t="shared" si="45"/>
        <v>CARLOS MARIN ORREGO S.A. C. DE BOLSA</v>
      </c>
      <c r="C174" s="87">
        <f t="shared" ref="C174:M174" si="47">(C112/C118)*100</f>
        <v>0</v>
      </c>
      <c r="D174" s="87">
        <f t="shared" si="47"/>
        <v>0</v>
      </c>
      <c r="E174" s="87">
        <f t="shared" si="47"/>
        <v>0</v>
      </c>
      <c r="F174" s="87">
        <f t="shared" si="47"/>
        <v>0</v>
      </c>
      <c r="G174" s="87">
        <f t="shared" si="47"/>
        <v>0</v>
      </c>
      <c r="H174" s="87">
        <f t="shared" si="47"/>
        <v>0</v>
      </c>
      <c r="I174" s="87">
        <f t="shared" si="47"/>
        <v>0</v>
      </c>
      <c r="J174" s="87">
        <f t="shared" si="47"/>
        <v>0</v>
      </c>
      <c r="K174" s="87">
        <f t="shared" si="47"/>
        <v>0</v>
      </c>
      <c r="L174" s="87">
        <f t="shared" si="47"/>
        <v>0</v>
      </c>
      <c r="M174" s="88">
        <f t="shared" si="47"/>
        <v>0</v>
      </c>
    </row>
    <row r="175" spans="1:13" x14ac:dyDescent="0.25">
      <c r="A175" s="58">
        <v>37</v>
      </c>
      <c r="B175" s="77" t="str">
        <f t="shared" si="45"/>
        <v>CHILEMARKET S.A. CORREDORES DE BOLSA</v>
      </c>
      <c r="C175" s="87">
        <f t="shared" ref="C175:M175" si="48">(C113/C118)*100</f>
        <v>0</v>
      </c>
      <c r="D175" s="87">
        <f t="shared" si="48"/>
        <v>0</v>
      </c>
      <c r="E175" s="87">
        <f t="shared" si="48"/>
        <v>0</v>
      </c>
      <c r="F175" s="87">
        <f t="shared" si="48"/>
        <v>0</v>
      </c>
      <c r="G175" s="87">
        <f t="shared" si="48"/>
        <v>0</v>
      </c>
      <c r="H175" s="87">
        <f t="shared" si="48"/>
        <v>0</v>
      </c>
      <c r="I175" s="87">
        <f t="shared" si="48"/>
        <v>0</v>
      </c>
      <c r="J175" s="87">
        <f t="shared" si="48"/>
        <v>0</v>
      </c>
      <c r="K175" s="87">
        <f t="shared" si="48"/>
        <v>0</v>
      </c>
      <c r="L175" s="87">
        <f t="shared" si="48"/>
        <v>0</v>
      </c>
      <c r="M175" s="88">
        <f t="shared" si="48"/>
        <v>0</v>
      </c>
    </row>
    <row r="176" spans="1:13" x14ac:dyDescent="0.25">
      <c r="A176" s="58">
        <v>38</v>
      </c>
      <c r="B176" s="77" t="str">
        <f t="shared" si="45"/>
        <v>CB CORREDORES DE BOLSA S.A.</v>
      </c>
      <c r="C176" s="87">
        <f t="shared" ref="C176:M176" si="49">(C114/C118)*100</f>
        <v>0</v>
      </c>
      <c r="D176" s="87">
        <f t="shared" si="49"/>
        <v>0</v>
      </c>
      <c r="E176" s="87">
        <f t="shared" si="49"/>
        <v>0</v>
      </c>
      <c r="F176" s="87">
        <f t="shared" si="49"/>
        <v>0</v>
      </c>
      <c r="G176" s="87">
        <f t="shared" si="49"/>
        <v>0</v>
      </c>
      <c r="H176" s="87">
        <f t="shared" si="49"/>
        <v>0</v>
      </c>
      <c r="I176" s="87">
        <f t="shared" si="49"/>
        <v>0</v>
      </c>
      <c r="J176" s="87">
        <f t="shared" si="49"/>
        <v>0</v>
      </c>
      <c r="K176" s="87">
        <f t="shared" si="49"/>
        <v>0</v>
      </c>
      <c r="L176" s="87">
        <f t="shared" si="49"/>
        <v>0</v>
      </c>
      <c r="M176" s="88">
        <f t="shared" si="49"/>
        <v>0</v>
      </c>
    </row>
    <row r="177" spans="1:13" x14ac:dyDescent="0.25">
      <c r="A177" s="58">
        <v>39</v>
      </c>
      <c r="B177" s="77" t="str">
        <f t="shared" si="45"/>
        <v>EUROAMERICA CORREDORES DE BOLSA S.A.</v>
      </c>
      <c r="C177" s="87">
        <f t="shared" ref="C177:M177" si="50">(C115/C118)*100</f>
        <v>5.4137189600963307</v>
      </c>
      <c r="D177" s="87">
        <f t="shared" si="50"/>
        <v>15.071464057782702</v>
      </c>
      <c r="E177" s="87">
        <f t="shared" si="50"/>
        <v>0</v>
      </c>
      <c r="F177" s="87">
        <f t="shared" si="50"/>
        <v>0</v>
      </c>
      <c r="G177" s="87">
        <f t="shared" si="50"/>
        <v>0.10658793951431739</v>
      </c>
      <c r="H177" s="87">
        <f t="shared" si="50"/>
        <v>0.94987131604352149</v>
      </c>
      <c r="I177" s="87">
        <f t="shared" si="50"/>
        <v>0</v>
      </c>
      <c r="J177" s="87">
        <f t="shared" si="50"/>
        <v>3.0551579261806001</v>
      </c>
      <c r="K177" s="87">
        <f t="shared" si="50"/>
        <v>34.082972397287442</v>
      </c>
      <c r="L177" s="87">
        <f t="shared" si="50"/>
        <v>2.4769746862736907E-4</v>
      </c>
      <c r="M177" s="88">
        <f t="shared" si="50"/>
        <v>0.48686040403320652</v>
      </c>
    </row>
    <row r="178" spans="1:13" x14ac:dyDescent="0.25">
      <c r="A178" s="58">
        <v>40</v>
      </c>
      <c r="B178" s="77" t="str">
        <f t="shared" si="45"/>
        <v>MBI CORREDORES DE BOLSA S.A.</v>
      </c>
      <c r="C178" s="87">
        <f t="shared" ref="C178:M179" si="51">(C116/C118)*100</f>
        <v>0</v>
      </c>
      <c r="D178" s="87">
        <f t="shared" si="51"/>
        <v>0</v>
      </c>
      <c r="E178" s="87">
        <f t="shared" si="51"/>
        <v>0</v>
      </c>
      <c r="F178" s="87">
        <f t="shared" si="51"/>
        <v>0</v>
      </c>
      <c r="G178" s="87">
        <f t="shared" si="51"/>
        <v>0</v>
      </c>
      <c r="H178" s="87">
        <f t="shared" si="51"/>
        <v>0</v>
      </c>
      <c r="I178" s="87">
        <f t="shared" si="51"/>
        <v>0</v>
      </c>
      <c r="J178" s="87">
        <f t="shared" si="51"/>
        <v>0</v>
      </c>
      <c r="K178" s="87">
        <f t="shared" si="51"/>
        <v>0</v>
      </c>
      <c r="L178" s="87">
        <f t="shared" si="51"/>
        <v>0</v>
      </c>
      <c r="M178" s="88">
        <f t="shared" si="51"/>
        <v>0</v>
      </c>
    </row>
    <row r="179" spans="1:13" ht="15.75" thickBot="1" x14ac:dyDescent="0.3">
      <c r="A179" s="58">
        <v>41</v>
      </c>
      <c r="B179" s="77" t="str">
        <f t="shared" si="45"/>
        <v xml:space="preserve">DRESDNER  LATEINAMERIKA S.A. C. DE BOLSA </v>
      </c>
      <c r="C179" s="87">
        <f t="shared" si="51"/>
        <v>0</v>
      </c>
      <c r="D179" s="87">
        <f t="shared" si="51"/>
        <v>0</v>
      </c>
      <c r="E179" s="87">
        <f t="shared" si="51"/>
        <v>0</v>
      </c>
      <c r="F179" s="87">
        <f>(F117/F118)*100</f>
        <v>0</v>
      </c>
      <c r="G179" s="87">
        <f t="shared" si="51"/>
        <v>0</v>
      </c>
      <c r="H179" s="87">
        <f t="shared" si="51"/>
        <v>0</v>
      </c>
      <c r="I179" s="87">
        <f t="shared" si="51"/>
        <v>0</v>
      </c>
      <c r="J179" s="87">
        <f t="shared" si="51"/>
        <v>0</v>
      </c>
      <c r="K179" s="87">
        <f t="shared" si="51"/>
        <v>0</v>
      </c>
      <c r="L179" s="87">
        <f t="shared" si="51"/>
        <v>0</v>
      </c>
      <c r="M179" s="89">
        <f t="shared" si="51"/>
        <v>0</v>
      </c>
    </row>
    <row r="180" spans="1:13" ht="17.25" thickTop="1" thickBot="1" x14ac:dyDescent="0.3">
      <c r="A180" s="66"/>
      <c r="B180" s="80" t="s">
        <v>4</v>
      </c>
      <c r="C180" s="90">
        <f t="shared" ref="C180:M180" si="52">SUM(C139:C179)</f>
        <v>99.999999999999943</v>
      </c>
      <c r="D180" s="90">
        <f t="shared" si="52"/>
        <v>100</v>
      </c>
      <c r="E180" s="90">
        <f t="shared" si="52"/>
        <v>100</v>
      </c>
      <c r="F180" s="90">
        <f t="shared" si="52"/>
        <v>99.999999999999986</v>
      </c>
      <c r="G180" s="90">
        <f t="shared" si="52"/>
        <v>99.999999999999929</v>
      </c>
      <c r="H180" s="90">
        <f t="shared" si="52"/>
        <v>100.00000000000001</v>
      </c>
      <c r="I180" s="90">
        <f t="shared" si="52"/>
        <v>99.999999999999986</v>
      </c>
      <c r="J180" s="90">
        <f t="shared" si="52"/>
        <v>100</v>
      </c>
      <c r="K180" s="90">
        <f t="shared" si="52"/>
        <v>100</v>
      </c>
      <c r="L180" s="90">
        <f t="shared" si="52"/>
        <v>99.999999999999943</v>
      </c>
      <c r="M180" s="91">
        <f t="shared" si="52"/>
        <v>99.999999999999943</v>
      </c>
    </row>
    <row r="181" spans="1:13" ht="17.25" thickTop="1" thickBot="1" x14ac:dyDescent="0.3">
      <c r="A181" s="66"/>
      <c r="B181" s="80" t="s">
        <v>72</v>
      </c>
      <c r="C181" s="92">
        <v>1443633.1161640007</v>
      </c>
      <c r="D181" s="92">
        <v>43.960560000000001</v>
      </c>
      <c r="E181" s="92">
        <v>16.743500000000001</v>
      </c>
      <c r="F181" s="92">
        <v>1140.027546</v>
      </c>
      <c r="G181" s="92">
        <v>4607811.2339720028</v>
      </c>
      <c r="H181" s="92">
        <v>513478.78871800005</v>
      </c>
      <c r="I181" s="92">
        <v>4391570.1530940002</v>
      </c>
      <c r="J181" s="92">
        <v>27.85257</v>
      </c>
      <c r="K181" s="92">
        <v>2074.6302340000002</v>
      </c>
      <c r="L181" s="92">
        <v>7253953.8250310002</v>
      </c>
      <c r="M181" s="93">
        <v>18213750.331389006</v>
      </c>
    </row>
    <row r="182" spans="1:13" ht="15.75" thickTop="1" x14ac:dyDescent="0.25"/>
    <row r="183" spans="1:13" x14ac:dyDescent="0.25">
      <c r="A183" s="83" t="s">
        <v>86</v>
      </c>
      <c r="B183" s="83" t="s">
        <v>89</v>
      </c>
    </row>
    <row r="184" spans="1:13" x14ac:dyDescent="0.25">
      <c r="A184" s="83" t="s">
        <v>88</v>
      </c>
      <c r="B184" s="83" t="s">
        <v>96</v>
      </c>
    </row>
    <row r="185" spans="1:13" x14ac:dyDescent="0.25">
      <c r="A185" s="83"/>
      <c r="B185" s="83"/>
    </row>
    <row r="186" spans="1:13" x14ac:dyDescent="0.25">
      <c r="A186" s="83"/>
      <c r="B186" s="83" t="s">
        <v>64</v>
      </c>
    </row>
    <row r="364" spans="1:13" ht="15" customHeight="1" x14ac:dyDescent="0.25"/>
    <row r="365" spans="1:13" ht="15.75" x14ac:dyDescent="0.25">
      <c r="A365" s="72"/>
      <c r="B365" s="94"/>
      <c r="C365" s="94"/>
      <c r="D365" s="94"/>
      <c r="E365" s="94"/>
      <c r="F365" s="94"/>
      <c r="G365" s="94"/>
      <c r="H365" s="94"/>
      <c r="I365" s="94"/>
      <c r="J365" s="94"/>
      <c r="K365" s="94"/>
      <c r="L365" s="52"/>
      <c r="M365" s="73"/>
    </row>
    <row r="366" spans="1:13" ht="15.75" x14ac:dyDescent="0.25">
      <c r="A366" s="74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6"/>
    </row>
    <row r="367" spans="1:13" ht="15.75" x14ac:dyDescent="0.25">
      <c r="A367" s="7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95"/>
    </row>
    <row r="368" spans="1:13" x14ac:dyDescent="0.25">
      <c r="A368" s="58"/>
      <c r="B368" s="51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</row>
    <row r="369" spans="1:13" x14ac:dyDescent="0.25">
      <c r="A369" s="58"/>
      <c r="B369" s="51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</row>
    <row r="370" spans="1:13" x14ac:dyDescent="0.25">
      <c r="A370" s="58"/>
      <c r="B370" s="51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</row>
    <row r="371" spans="1:13" x14ac:dyDescent="0.25">
      <c r="A371" s="58"/>
      <c r="B371" s="51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</row>
    <row r="372" spans="1:13" x14ac:dyDescent="0.25">
      <c r="A372" s="58"/>
      <c r="B372" s="51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3" x14ac:dyDescent="0.25">
      <c r="A373" s="58"/>
      <c r="B373" s="51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</row>
    <row r="374" spans="1:13" x14ac:dyDescent="0.25">
      <c r="A374" s="58"/>
      <c r="B374" s="51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</row>
    <row r="375" spans="1:13" x14ac:dyDescent="0.25">
      <c r="A375" s="58"/>
      <c r="B375" s="51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</row>
    <row r="376" spans="1:13" x14ac:dyDescent="0.25">
      <c r="A376" s="58"/>
      <c r="B376" s="51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</row>
    <row r="377" spans="1:13" x14ac:dyDescent="0.25">
      <c r="A377" s="58"/>
      <c r="B377" s="51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</row>
    <row r="378" spans="1:13" x14ac:dyDescent="0.25">
      <c r="A378" s="58"/>
      <c r="B378" s="51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</row>
    <row r="379" spans="1:13" x14ac:dyDescent="0.25">
      <c r="A379" s="58"/>
      <c r="B379" s="51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</row>
    <row r="380" spans="1:13" x14ac:dyDescent="0.25">
      <c r="A380" s="58"/>
      <c r="B380" s="51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</row>
    <row r="381" spans="1:13" x14ac:dyDescent="0.25">
      <c r="A381" s="58"/>
      <c r="B381" s="51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</row>
    <row r="382" spans="1:13" x14ac:dyDescent="0.25">
      <c r="A382" s="58"/>
      <c r="B382" s="51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</row>
    <row r="383" spans="1:13" x14ac:dyDescent="0.25">
      <c r="A383" s="58"/>
      <c r="B383" s="51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</row>
    <row r="384" spans="1:13" x14ac:dyDescent="0.25">
      <c r="A384" s="58"/>
      <c r="B384" s="51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</row>
    <row r="385" spans="1:13" x14ac:dyDescent="0.25">
      <c r="A385" s="58"/>
      <c r="B385" s="51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</row>
    <row r="386" spans="1:13" x14ac:dyDescent="0.25">
      <c r="A386" s="58"/>
      <c r="B386" s="51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</row>
    <row r="387" spans="1:13" x14ac:dyDescent="0.25">
      <c r="A387" s="58"/>
      <c r="B387" s="51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</row>
    <row r="388" spans="1:13" x14ac:dyDescent="0.25">
      <c r="A388" s="58"/>
      <c r="B388" s="51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</row>
    <row r="389" spans="1:13" x14ac:dyDescent="0.25">
      <c r="A389" s="58"/>
      <c r="B389" s="51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</row>
    <row r="390" spans="1:13" x14ac:dyDescent="0.25">
      <c r="A390" s="58"/>
      <c r="B390" s="51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</row>
    <row r="391" spans="1:13" x14ac:dyDescent="0.25">
      <c r="A391" s="58"/>
      <c r="B391" s="51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</row>
    <row r="392" spans="1:13" x14ac:dyDescent="0.25">
      <c r="A392" s="58"/>
      <c r="B392" s="51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</row>
    <row r="393" spans="1:13" x14ac:dyDescent="0.25">
      <c r="A393" s="58"/>
      <c r="B393" s="51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</row>
    <row r="394" spans="1:13" x14ac:dyDescent="0.25">
      <c r="A394" s="58"/>
      <c r="B394" s="51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</row>
    <row r="395" spans="1:13" x14ac:dyDescent="0.25">
      <c r="A395" s="58"/>
      <c r="B395" s="51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</row>
    <row r="396" spans="1:13" x14ac:dyDescent="0.25">
      <c r="A396" s="58"/>
      <c r="B396" s="51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</row>
    <row r="397" spans="1:13" x14ac:dyDescent="0.25">
      <c r="A397" s="58"/>
      <c r="B397" s="51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</row>
    <row r="398" spans="1:13" x14ac:dyDescent="0.25">
      <c r="A398" s="58"/>
      <c r="B398" s="51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</row>
    <row r="399" spans="1:13" x14ac:dyDescent="0.25">
      <c r="A399" s="58"/>
      <c r="B399" s="51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</row>
    <row r="400" spans="1:13" x14ac:dyDescent="0.25">
      <c r="A400" s="58"/>
      <c r="B400" s="51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</row>
    <row r="401" spans="1:13" x14ac:dyDescent="0.25">
      <c r="A401" s="58"/>
      <c r="B401" s="51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</row>
    <row r="402" spans="1:13" x14ac:dyDescent="0.25">
      <c r="A402" s="58"/>
      <c r="B402" s="51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</row>
    <row r="403" spans="1:13" x14ac:dyDescent="0.25">
      <c r="A403" s="58"/>
      <c r="B403" s="51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</row>
    <row r="404" spans="1:13" ht="15.75" x14ac:dyDescent="0.25">
      <c r="A404" s="58"/>
      <c r="B404" s="94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</row>
    <row r="405" spans="1:13" ht="15.75" x14ac:dyDescent="0.25">
      <c r="A405" s="68"/>
      <c r="B405" s="69"/>
      <c r="C405" s="97"/>
      <c r="D405" s="97"/>
      <c r="E405" s="97"/>
      <c r="F405" s="97"/>
      <c r="G405" s="97"/>
      <c r="H405" s="97"/>
      <c r="I405" s="97"/>
      <c r="J405" s="97"/>
      <c r="K405" s="97"/>
      <c r="L405" s="97"/>
      <c r="M405" s="98"/>
    </row>
  </sheetData>
  <mergeCells count="12">
    <mergeCell ref="C136:K136"/>
    <mergeCell ref="C1:K1"/>
    <mergeCell ref="C2:K2"/>
    <mergeCell ref="A3:M3"/>
    <mergeCell ref="C4:K4"/>
    <mergeCell ref="A72:M72"/>
    <mergeCell ref="A73:M73"/>
    <mergeCell ref="A74:M74"/>
    <mergeCell ref="B75:K75"/>
    <mergeCell ref="A132:M132"/>
    <mergeCell ref="A133:M133"/>
    <mergeCell ref="A134:M1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2013-12-12T20:01:41Z</dcterms:modified>
</cp:coreProperties>
</file>