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8730"/>
  </bookViews>
  <sheets>
    <sheet name="Abr-13 NºOP" sheetId="3" r:id="rId1"/>
    <sheet name="Abr 2013 - UF" sheetId="1" r:id="rId2"/>
    <sheet name="Abr 2013 - US$" sheetId="2" r:id="rId3"/>
  </sheets>
  <definedNames>
    <definedName name="_xlnm.Print_Area" localSheetId="1">'Abr 2013 - UF'!$B$2:$L$158</definedName>
    <definedName name="_xlnm.Print_Area" localSheetId="2">'Abr 2013 - US$'!$B$2:$L$155</definedName>
    <definedName name="PHAUF" localSheetId="1">'Abr 2013 - UF'!$F$29:$F$40,OFFSET('Abr 2013 - UF'!$F$42,,,COUNT('Abr 2013 - UF'!$D$42:$D$53),1)</definedName>
    <definedName name="PHAUS" localSheetId="2">'Abr 2013 - US$'!$F$29:$F$40,OFFSET('Abr 2013 - US$'!$F$42,,,COUNT('Abr 2013 - US$'!$D$42:$D$53),1)</definedName>
    <definedName name="phluf" localSheetId="1">'Abr 2013 - UF'!$G$29:$G$40,OFFSET('Abr 2013 - UF'!$G$42,,,COUNT('Abr 2013 - UF'!$D$42:$D$53),1)</definedName>
    <definedName name="PHLUS" localSheetId="2">'Abr 2013 - US$'!$G$29:$G$40,OFFSET('Abr 2013 - US$'!$G$42,,,COUNT('Abr 2013 - US$'!$D$42:$D$53),1)</definedName>
    <definedName name="PMAUF" localSheetId="1">'Abr 2013 - UF'!$H$29:$H$40,OFFSET('Abr 2013 - UF'!$H$42,,,COUNT('Abr 2013 - UF'!$D$42:$D$53),1)</definedName>
    <definedName name="PMAUS" localSheetId="2">'Abr 2013 - US$'!$H$29:$H$40,OFFSET('Abr 2013 - US$'!$H$42,,,COUNT('Abr 2013 - US$'!$D$42:$D$53),1)</definedName>
    <definedName name="PMLUF" localSheetId="1">'Abr 2013 - UF'!$I$29:$I$40,OFFSET('Abr 2013 - UF'!$I$42,,,COUNT('Abr 2013 - UF'!$D$42:$D$53),1)</definedName>
    <definedName name="PMLUS" localSheetId="2">'Abr 2013 - US$'!$I$29:$I$40,OFFSET('Abr 2013 - US$'!$I$42,,,COUNT('Abr 2013 - US$'!$D$42:$D$53),1)</definedName>
    <definedName name="RVAUF" localSheetId="1">'Abr 2013 - UF'!$D$29:$D$40,OFFSET('Abr 2013 - UF'!$D$42,,,COUNT('Abr 2013 - UF'!$D$42:$D$53),1)</definedName>
    <definedName name="RVAUS" localSheetId="2">'Abr 2013 - US$'!$D$29:$D$40,OFFSET('Abr 2013 - US$'!$D$42,,,COUNT('Abr 2013 - US$'!$D$42:$D$53),1)</definedName>
    <definedName name="RVLUF" localSheetId="1">'Abr 2013 - UF'!$E$29:$E$40,OFFSET('Abr 2013 - UF'!$E$42,,,COUNT('Abr 2013 - UF'!$D$42:$D$53),1)</definedName>
    <definedName name="RVLUS" localSheetId="2">'Abr 2013 - US$'!$E$29:$E$40,OFFSET('Abr 2013 - US$'!$E$42,,,COUNT('Abr 2013 - US$'!$D$42:$D$53),1)</definedName>
  </definedNames>
  <calcPr calcId="145621"/>
</workbook>
</file>

<file path=xl/calcChain.xml><?xml version="1.0" encoding="utf-8"?>
<calcChain xmlns="http://schemas.openxmlformats.org/spreadsheetml/2006/main">
  <c r="I88" i="3" l="1"/>
  <c r="H88" i="3"/>
  <c r="G88" i="3"/>
  <c r="F88" i="3"/>
  <c r="E88" i="3"/>
  <c r="K88" i="3" s="1"/>
  <c r="D88" i="3"/>
  <c r="J88" i="3" s="1"/>
  <c r="I87" i="3"/>
  <c r="H87" i="3"/>
  <c r="G87" i="3"/>
  <c r="F87" i="3"/>
  <c r="J87" i="3" s="1"/>
  <c r="E87" i="3"/>
  <c r="K87" i="3" s="1"/>
  <c r="D87" i="3"/>
  <c r="I86" i="3"/>
  <c r="H86" i="3"/>
  <c r="G86" i="3"/>
  <c r="F86" i="3"/>
  <c r="J86" i="3" s="1"/>
  <c r="E86" i="3"/>
  <c r="K86" i="3" s="1"/>
  <c r="D86" i="3"/>
  <c r="I85" i="3"/>
  <c r="H85" i="3"/>
  <c r="G85" i="3"/>
  <c r="F85" i="3"/>
  <c r="J85" i="3" s="1"/>
  <c r="E85" i="3"/>
  <c r="K85" i="3" s="1"/>
  <c r="D85" i="3"/>
  <c r="I84" i="3"/>
  <c r="H84" i="3"/>
  <c r="G84" i="3"/>
  <c r="F84" i="3"/>
  <c r="E84" i="3"/>
  <c r="K84" i="3" s="1"/>
  <c r="D84" i="3"/>
  <c r="J84" i="3" s="1"/>
  <c r="I83" i="3"/>
  <c r="H83" i="3"/>
  <c r="G83" i="3"/>
  <c r="F83" i="3"/>
  <c r="E83" i="3"/>
  <c r="K83" i="3" s="1"/>
  <c r="D83" i="3"/>
  <c r="J83" i="3" s="1"/>
  <c r="K82" i="3"/>
  <c r="J82" i="3"/>
  <c r="K81" i="3"/>
  <c r="J81" i="3"/>
  <c r="K80" i="3"/>
  <c r="J80" i="3"/>
  <c r="K79" i="3"/>
  <c r="J79" i="3"/>
  <c r="K78" i="3"/>
  <c r="J78" i="3"/>
  <c r="K77" i="3"/>
  <c r="J77" i="3"/>
  <c r="I69" i="3"/>
  <c r="H69" i="3"/>
  <c r="G69" i="3"/>
  <c r="F69" i="3"/>
  <c r="E69" i="3"/>
  <c r="D69" i="3"/>
  <c r="K60" i="3"/>
  <c r="J60" i="3"/>
  <c r="K59" i="3"/>
  <c r="J59" i="3"/>
  <c r="K58" i="3"/>
  <c r="J58" i="3"/>
  <c r="K57" i="3"/>
  <c r="K69" i="3" s="1"/>
  <c r="J57" i="3"/>
  <c r="J69" i="3" s="1"/>
  <c r="I56" i="3"/>
  <c r="H56" i="3"/>
  <c r="G56" i="3"/>
  <c r="F56" i="3"/>
  <c r="E56" i="3"/>
  <c r="D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K56" i="3" s="1"/>
  <c r="J44" i="3"/>
  <c r="J56" i="3" s="1"/>
  <c r="I43" i="3"/>
  <c r="H43" i="3"/>
  <c r="G43" i="3"/>
  <c r="F43" i="3"/>
  <c r="E43" i="3"/>
  <c r="D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K43" i="3" s="1"/>
  <c r="J31" i="3"/>
  <c r="J43" i="3" s="1"/>
  <c r="I30" i="3"/>
  <c r="H30" i="3"/>
  <c r="G30" i="3"/>
  <c r="F30" i="3"/>
  <c r="E30" i="3"/>
  <c r="D30" i="3"/>
  <c r="K29" i="3"/>
  <c r="J29" i="3"/>
  <c r="K28" i="3"/>
  <c r="J28" i="3"/>
  <c r="K27" i="3"/>
  <c r="J27" i="3"/>
  <c r="K26" i="3"/>
  <c r="J26" i="3"/>
</calcChain>
</file>

<file path=xl/comments1.xml><?xml version="1.0" encoding="utf-8"?>
<comments xmlns="http://schemas.openxmlformats.org/spreadsheetml/2006/main">
  <authors>
    <author>Superintendencia de Valores y Seguros</author>
  </authors>
  <commentList>
    <comment ref="J41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</commentList>
</comments>
</file>

<file path=xl/sharedStrings.xml><?xml version="1.0" encoding="utf-8"?>
<sst xmlns="http://schemas.openxmlformats.org/spreadsheetml/2006/main" count="550" uniqueCount="97">
  <si>
    <t>MONTOS LIQUIDADOS EN SISTEMAS DE COMPENSACIÓN Y LIQUIDACIÓN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</si>
  <si>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</si>
  <si>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</si>
  <si>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</si>
  <si>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</si>
  <si>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</si>
  <si>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</si>
  <si>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</si>
  <si>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</si>
  <si>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</si>
  <si>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EN MILES DE UF</t>
  </si>
  <si>
    <t>Montos Liquidados por CCLV - Información Mensual</t>
  </si>
  <si>
    <t>Contraparte Central</t>
  </si>
  <si>
    <t>Cámara de Compensación</t>
  </si>
  <si>
    <t>TOTAL</t>
  </si>
  <si>
    <t>RV</t>
  </si>
  <si>
    <t>PH</t>
  </si>
  <si>
    <t>PM</t>
  </si>
  <si>
    <t>Año</t>
  </si>
  <si>
    <t>Mes</t>
  </si>
  <si>
    <t>Montos Aceptados</t>
  </si>
  <si>
    <t>Saldos Netos Liquidados</t>
  </si>
  <si>
    <t>Montos 
Aceptados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</si>
  <si>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</si>
  <si>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</si>
  <si>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</si>
  <si>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</si>
  <si>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</si>
  <si>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</si>
  <si>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</si>
  <si>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</si>
  <si>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</si>
  <si>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</si>
  <si>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</si>
  <si>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</si>
  <si>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Montos Aceptados: </t>
    </r>
    <r>
      <rPr>
        <sz val="10"/>
        <rFont val="Calibri"/>
        <family val="2"/>
      </rPr>
      <t>corresponde a los montos de las operaciones aceptadas por el respectivo sistema.</t>
    </r>
    <r>
      <rPr>
        <b/>
        <sz val="10"/>
        <color indexed="10"/>
        <rFont val="Calibri"/>
        <family val="2"/>
      </rPr>
      <t xml:space="preserve"> Se considera tanto la parte compradora como vendedora de la operación.</t>
    </r>
  </si>
  <si>
    <r>
      <t>Saldos Netos Liquidados:</t>
    </r>
    <r>
      <rPr>
        <sz val="10"/>
        <rFont val="Calibri"/>
        <family val="2"/>
      </rPr>
      <t>corresponde a los saldos deudores netos liquidados, los que son determinados por la compensación multilateral.</t>
    </r>
  </si>
  <si>
    <t>Promedio</t>
  </si>
  <si>
    <t>Máximo</t>
  </si>
  <si>
    <t>Mínimo</t>
  </si>
  <si>
    <t xml:space="preserve">Montos Liquidados por CCLV - Información Diaria </t>
  </si>
  <si>
    <t>Válores expresados en unidades de fomento considerando el valor de la UF al día respectivo</t>
  </si>
  <si>
    <t>Día</t>
  </si>
  <si>
    <t>Montos
 Aceptados</t>
  </si>
  <si>
    <t/>
  </si>
  <si>
    <t>Montos Liquidados por CCLV - Información mensual por participantes</t>
  </si>
  <si>
    <t>Información de los Montos Aceptados por participante, se incluyen comrpas y ventas.</t>
  </si>
  <si>
    <t>Contraparte 
Central</t>
  </si>
  <si>
    <t>(1) Participa como agente liquidador indirecto</t>
  </si>
  <si>
    <t>(2) No participa en el sistema de cámara de compensación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</si>
  <si>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</si>
  <si>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t>INFORMACIÓN EN MILES DE US$</t>
  </si>
  <si>
    <t>Válores expresados en dólares considerando el valor del dólar al día respectivo</t>
  </si>
  <si>
    <t>Información de los Montos Aceptados por participante, se incluyen las compras y ventas.</t>
  </si>
  <si>
    <t xml:space="preserve">BANCOESTADO S.A. CORREDORES DE BOLSA    </t>
  </si>
  <si>
    <t xml:space="preserve">SANTANDER S.A. CORREDORES DE BOLSA      </t>
  </si>
  <si>
    <t xml:space="preserve">BANCHILE CORREDORES DE BOLSA S.A.       </t>
  </si>
  <si>
    <t xml:space="preserve">BBVA CORREDORES DE BOLSA LTDA.          </t>
  </si>
  <si>
    <t xml:space="preserve">BCI CORREDOR DE BOLSA S.A.              </t>
  </si>
  <si>
    <t>BICE INVERSIONES CORREDORES DE BOLSA S.A</t>
  </si>
  <si>
    <t xml:space="preserve">LARRAIN VIAL S.A. CORREDORA DE BOLSA    </t>
  </si>
  <si>
    <t xml:space="preserve">CORPBANCA CORREDORES DE BOLSA S.A.      </t>
  </si>
  <si>
    <t xml:space="preserve">CELFIN CAPITAL S.A. CORREDORES DE BOLSA </t>
  </si>
  <si>
    <t xml:space="preserve">SCOTIA CORREDORA DE BOLSA CHILE S.A.    </t>
  </si>
  <si>
    <t xml:space="preserve">PENTA CORREDORES DE BOLSA S.A.          </t>
  </si>
  <si>
    <t xml:space="preserve">DEUTSCHE BANK (CHILE) S.A.              </t>
  </si>
  <si>
    <t xml:space="preserve">EUROAMERICA CORREDORES DE BOLSA S.A.    </t>
  </si>
  <si>
    <t xml:space="preserve">I.M. TRUST S.A. CORREDORES DE BOLSA     </t>
  </si>
  <si>
    <t xml:space="preserve">CONSORCIO CORREDORES DE BOLSA S.A.      </t>
  </si>
  <si>
    <t>VALORES SECURITY S.A.CORREDORES DE BOLSA</t>
  </si>
  <si>
    <t xml:space="preserve">TANNER CORREDORES DE BOLSA S.A.         </t>
  </si>
  <si>
    <t xml:space="preserve">MERRILL LYNCH CORREDORES DE BOLSA S.A.  </t>
  </si>
  <si>
    <t xml:space="preserve">ITAU CHILE CORREDOR DE BOLSA LIMITADA   </t>
  </si>
  <si>
    <t xml:space="preserve">NEGOCIOS Y VALORES S.A. C. DE BOLSA     </t>
  </si>
  <si>
    <t xml:space="preserve">MBI CORREDORES DE BOLSA S.A.            </t>
  </si>
  <si>
    <t xml:space="preserve">CRUZ DEL SUR CORREDORA DE BOLSA S.A.    </t>
  </si>
  <si>
    <t xml:space="preserve">FINANZAS Y NEGOCIOS S.A.  C. DE BOLSA   </t>
  </si>
  <si>
    <t xml:space="preserve">CHG CORREDORES DE BOLSA S.A.            </t>
  </si>
  <si>
    <t xml:space="preserve">DEUTSCHE SECURITIES C. DE BOLSA LTDA.   </t>
  </si>
  <si>
    <t>INVERTIRONLINE-FIT CORRED. DE BOLSA S.A.</t>
  </si>
  <si>
    <t xml:space="preserve">J.P. MORGAN CORREDORES DE BOLSA SPA     </t>
  </si>
  <si>
    <t xml:space="preserve">GBM CORREDORES DE BOLSA LIMITADA        </t>
  </si>
  <si>
    <t xml:space="preserve">UGARTE Y CIA. CORREDORES DE BOLSA S.A.  </t>
  </si>
  <si>
    <t xml:space="preserve">MONEDA CORREDORES DE BOLSA LTDA.        </t>
  </si>
  <si>
    <t xml:space="preserve">RENTA 4 CORREDORES DE BOLSA S.A.        </t>
  </si>
  <si>
    <t xml:space="preserve">JAIME LARRAIN Y CIA. C. DE BOLSA LTDA.  </t>
  </si>
  <si>
    <t>VANTRUST CAPITAL CORREDORES DE BOLSA S.A</t>
  </si>
  <si>
    <t xml:space="preserve">YRARRAZAVAL Y CIA. C. DE BOLSA LTDA.    </t>
  </si>
  <si>
    <t xml:space="preserve">ETCHEGARAY S.A. CORREDORES DE BOLSA     </t>
  </si>
  <si>
    <t xml:space="preserve">CHILEMARKET S.A. CORREDORES DE BOLSA    </t>
  </si>
  <si>
    <t xml:space="preserve">FOREX CHILE CORREDORES DE BOLSA S.A.    </t>
  </si>
  <si>
    <t>OPERACIONES ACEPTADAS EN SISTEMAS DE COMPENSACIÓN Y LIQUIDACIÓN</t>
  </si>
  <si>
    <t>ABRIL 2013</t>
  </si>
  <si>
    <t>Operaciones Aceptadas por CCLV * - Información Mensual</t>
  </si>
  <si>
    <t>* Una punta</t>
  </si>
  <si>
    <t>Operaciones Ingresadas</t>
  </si>
  <si>
    <t>Operaciones Aceptadas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</si>
</sst>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mmmm\ yyyy"/>
    <numFmt numFmtId="165" formatCode="_-* #,##0.00_-;\-* #,##0.00_-;_-* &quot;-&quot;??_-;_-@_-"/>
    <numFmt numFmtId="166" formatCode="_-* #,##0_-;\-* #,##0_-;_-* &quot;-&quot;??_-;_-@_-"/>
    <numFmt numFmtId="167" formatCode="mmm"/>
    <numFmt numFmtId="168" formatCode="_-[$€-2]\ * #,##0.00_-;\-[$€-2]\ * #,##0.00_-;_-[$€-2]\ * &quot;-&quot;??_-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8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 New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b/>
      <sz val="14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165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6" borderId="0" applyNumberFormat="0" applyBorder="0" applyAlignment="0" applyProtection="0"/>
    <xf numFmtId="0" fontId="27" fillId="24" borderId="0" applyNumberFormat="0" applyBorder="0" applyAlignment="0" applyProtection="0"/>
    <xf numFmtId="0" fontId="1" fillId="9" borderId="0" applyNumberFormat="0" applyBorder="0" applyAlignment="0" applyProtection="0"/>
    <xf numFmtId="0" fontId="27" fillId="25" borderId="0" applyNumberFormat="0" applyBorder="0" applyAlignment="0" applyProtection="0"/>
    <xf numFmtId="0" fontId="1" fillId="12" borderId="0" applyNumberFormat="0" applyBorder="0" applyAlignment="0" applyProtection="0"/>
    <xf numFmtId="0" fontId="27" fillId="26" borderId="0" applyNumberFormat="0" applyBorder="0" applyAlignment="0" applyProtection="0"/>
    <xf numFmtId="0" fontId="1" fillId="15" borderId="0" applyNumberFormat="0" applyBorder="0" applyAlignment="0" applyProtection="0"/>
    <xf numFmtId="0" fontId="27" fillId="27" borderId="0" applyNumberFormat="0" applyBorder="0" applyAlignment="0" applyProtection="0"/>
    <xf numFmtId="0" fontId="1" fillId="18" borderId="0" applyNumberFormat="0" applyBorder="0" applyAlignment="0" applyProtection="0"/>
    <xf numFmtId="0" fontId="27" fillId="28" borderId="0" applyNumberFormat="0" applyBorder="0" applyAlignment="0" applyProtection="0"/>
    <xf numFmtId="0" fontId="1" fillId="21" borderId="0" applyNumberFormat="0" applyBorder="0" applyAlignment="0" applyProtection="0"/>
    <xf numFmtId="0" fontId="27" fillId="29" borderId="0" applyNumberFormat="0" applyBorder="0" applyAlignment="0" applyProtection="0"/>
    <xf numFmtId="0" fontId="1" fillId="7" borderId="0" applyNumberFormat="0" applyBorder="0" applyAlignment="0" applyProtection="0"/>
    <xf numFmtId="0" fontId="27" fillId="30" borderId="0" applyNumberFormat="0" applyBorder="0" applyAlignment="0" applyProtection="0"/>
    <xf numFmtId="0" fontId="1" fillId="10" borderId="0" applyNumberFormat="0" applyBorder="0" applyAlignment="0" applyProtection="0"/>
    <xf numFmtId="0" fontId="27" fillId="31" borderId="0" applyNumberFormat="0" applyBorder="0" applyAlignment="0" applyProtection="0"/>
    <xf numFmtId="0" fontId="1" fillId="13" borderId="0" applyNumberFormat="0" applyBorder="0" applyAlignment="0" applyProtection="0"/>
    <xf numFmtId="0" fontId="27" fillId="32" borderId="0" applyNumberFormat="0" applyBorder="0" applyAlignment="0" applyProtection="0"/>
    <xf numFmtId="0" fontId="1" fillId="16" borderId="0" applyNumberFormat="0" applyBorder="0" applyAlignment="0" applyProtection="0"/>
    <xf numFmtId="0" fontId="27" fillId="27" borderId="0" applyNumberFormat="0" applyBorder="0" applyAlignment="0" applyProtection="0"/>
    <xf numFmtId="0" fontId="1" fillId="19" borderId="0" applyNumberFormat="0" applyBorder="0" applyAlignment="0" applyProtection="0"/>
    <xf numFmtId="0" fontId="27" fillId="30" borderId="0" applyNumberFormat="0" applyBorder="0" applyAlignment="0" applyProtection="0"/>
    <xf numFmtId="0" fontId="1" fillId="22" borderId="0" applyNumberFormat="0" applyBorder="0" applyAlignment="0" applyProtection="0"/>
    <xf numFmtId="0" fontId="27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18" fillId="3" borderId="0" applyNumberFormat="0" applyBorder="0" applyAlignment="0" applyProtection="0"/>
    <xf numFmtId="0" fontId="29" fillId="26" borderId="0" applyNumberFormat="0" applyBorder="0" applyAlignment="0" applyProtection="0"/>
    <xf numFmtId="0" fontId="30" fillId="38" borderId="67" applyNumberFormat="0" applyAlignment="0" applyProtection="0"/>
    <xf numFmtId="0" fontId="31" fillId="39" borderId="68" applyNumberFormat="0" applyAlignment="0" applyProtection="0"/>
    <xf numFmtId="0" fontId="32" fillId="0" borderId="69" applyNumberFormat="0" applyFill="0" applyAlignment="0" applyProtection="0"/>
    <xf numFmtId="0" fontId="33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8" fillId="40" borderId="0" applyNumberFormat="0" applyBorder="0" applyAlignment="0" applyProtection="0"/>
    <xf numFmtId="0" fontId="21" fillId="8" borderId="0" applyNumberFormat="0" applyBorder="0" applyAlignment="0" applyProtection="0"/>
    <xf numFmtId="0" fontId="28" fillId="41" borderId="0" applyNumberFormat="0" applyBorder="0" applyAlignment="0" applyProtection="0"/>
    <xf numFmtId="0" fontId="21" fillId="11" borderId="0" applyNumberFormat="0" applyBorder="0" applyAlignment="0" applyProtection="0"/>
    <xf numFmtId="0" fontId="28" fillId="42" borderId="0" applyNumberFormat="0" applyBorder="0" applyAlignment="0" applyProtection="0"/>
    <xf numFmtId="0" fontId="21" fillId="14" borderId="0" applyNumberFormat="0" applyBorder="0" applyAlignment="0" applyProtection="0"/>
    <xf numFmtId="0" fontId="28" fillId="35" borderId="0" applyNumberFormat="0" applyBorder="0" applyAlignment="0" applyProtection="0"/>
    <xf numFmtId="0" fontId="21" fillId="17" borderId="0" applyNumberFormat="0" applyBorder="0" applyAlignment="0" applyProtection="0"/>
    <xf numFmtId="0" fontId="28" fillId="36" borderId="0" applyNumberFormat="0" applyBorder="0" applyAlignment="0" applyProtection="0"/>
    <xf numFmtId="0" fontId="21" fillId="20" borderId="0" applyNumberFormat="0" applyBorder="0" applyAlignment="0" applyProtection="0"/>
    <xf numFmtId="0" fontId="28" fillId="43" borderId="0" applyNumberFormat="0" applyBorder="0" applyAlignment="0" applyProtection="0"/>
    <xf numFmtId="0" fontId="34" fillId="29" borderId="67" applyNumberFormat="0" applyAlignment="0" applyProtection="0"/>
    <xf numFmtId="168" fontId="1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9" fillId="4" borderId="0" applyNumberFormat="0" applyBorder="0" applyAlignment="0" applyProtection="0"/>
    <xf numFmtId="0" fontId="36" fillId="25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44" borderId="0" applyNumberFormat="0" applyBorder="0" applyAlignment="0" applyProtection="0"/>
    <xf numFmtId="0" fontId="1" fillId="0" borderId="0"/>
    <xf numFmtId="0" fontId="27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7" fillId="45" borderId="7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38" borderId="71" applyNumberFormat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60" applyNumberFormat="0" applyFill="0" applyAlignment="0" applyProtection="0"/>
    <xf numFmtId="0" fontId="41" fillId="0" borderId="72" applyNumberFormat="0" applyFill="0" applyAlignment="0" applyProtection="0"/>
    <xf numFmtId="0" fontId="16" fillId="0" borderId="61" applyNumberFormat="0" applyFill="0" applyAlignment="0" applyProtection="0"/>
    <xf numFmtId="0" fontId="42" fillId="0" borderId="73" applyNumberFormat="0" applyFill="0" applyAlignment="0" applyProtection="0"/>
    <xf numFmtId="0" fontId="17" fillId="0" borderId="62" applyNumberFormat="0" applyFill="0" applyAlignment="0" applyProtection="0"/>
    <xf numFmtId="0" fontId="33" fillId="0" borderId="7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75" applyNumberFormat="0" applyFill="0" applyAlignment="0" applyProtection="0"/>
  </cellStyleXfs>
  <cellXfs count="387">
    <xf numFmtId="0" fontId="0" fillId="0" borderId="0" xfId="0"/>
    <xf numFmtId="0" fontId="3" fillId="0" borderId="0" xfId="0" applyFont="1" applyFill="1"/>
    <xf numFmtId="0" fontId="4" fillId="0" borderId="0" xfId="0" applyFo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7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6" xfId="0" applyFont="1" applyBorder="1" applyAlignment="1"/>
    <xf numFmtId="0" fontId="4" fillId="0" borderId="8" xfId="0" applyFont="1" applyBorder="1" applyAlignment="1"/>
    <xf numFmtId="0" fontId="7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7" fillId="0" borderId="0" xfId="0" applyFont="1"/>
    <xf numFmtId="49" fontId="7" fillId="0" borderId="0" xfId="0" applyNumberFormat="1" applyFont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7" fillId="0" borderId="1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0" xfId="0" applyFont="1" applyFill="1" applyBorder="1"/>
    <xf numFmtId="0" fontId="7" fillId="0" borderId="0" xfId="0" applyFont="1" applyFill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4" fillId="0" borderId="30" xfId="0" applyFont="1" applyBorder="1" applyAlignment="1">
      <alignment horizontal="left" wrapText="1"/>
    </xf>
    <xf numFmtId="3" fontId="4" fillId="0" borderId="29" xfId="0" applyNumberFormat="1" applyFont="1" applyBorder="1" applyAlignment="1">
      <alignment horizontal="center" wrapText="1"/>
    </xf>
    <xf numFmtId="3" fontId="4" fillId="0" borderId="31" xfId="0" applyNumberFormat="1" applyFont="1" applyBorder="1" applyAlignment="1">
      <alignment horizontal="center" wrapText="1"/>
    </xf>
    <xf numFmtId="3" fontId="4" fillId="0" borderId="32" xfId="0" applyNumberFormat="1" applyFont="1" applyBorder="1" applyAlignment="1">
      <alignment horizontal="center" wrapText="1"/>
    </xf>
    <xf numFmtId="3" fontId="4" fillId="0" borderId="33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3" fontId="4" fillId="0" borderId="34" xfId="0" applyNumberFormat="1" applyFont="1" applyBorder="1" applyAlignment="1">
      <alignment horizontal="center" wrapText="1"/>
    </xf>
    <xf numFmtId="3" fontId="4" fillId="0" borderId="35" xfId="0" applyNumberFormat="1" applyFont="1" applyBorder="1" applyAlignment="1">
      <alignment horizontal="center" wrapText="1"/>
    </xf>
    <xf numFmtId="3" fontId="4" fillId="0" borderId="36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38" xfId="0" applyFont="1" applyBorder="1" applyAlignment="1">
      <alignment horizontal="left" wrapText="1"/>
    </xf>
    <xf numFmtId="3" fontId="4" fillId="0" borderId="39" xfId="1" applyNumberFormat="1" applyFont="1" applyBorder="1" applyAlignment="1">
      <alignment horizontal="center" wrapText="1"/>
    </xf>
    <xf numFmtId="3" fontId="4" fillId="0" borderId="40" xfId="1" applyNumberFormat="1" applyFont="1" applyBorder="1" applyAlignment="1">
      <alignment horizontal="center" wrapText="1"/>
    </xf>
    <xf numFmtId="3" fontId="4" fillId="0" borderId="6" xfId="1" applyNumberFormat="1" applyFont="1" applyBorder="1" applyAlignment="1">
      <alignment horizontal="center" wrapText="1"/>
    </xf>
    <xf numFmtId="3" fontId="4" fillId="0" borderId="41" xfId="1" applyNumberFormat="1" applyFont="1" applyBorder="1" applyAlignment="1">
      <alignment horizontal="center" wrapText="1"/>
    </xf>
    <xf numFmtId="3" fontId="4" fillId="0" borderId="4" xfId="1" applyNumberFormat="1" applyFont="1" applyBorder="1" applyAlignment="1">
      <alignment horizontal="center" wrapText="1"/>
    </xf>
    <xf numFmtId="3" fontId="4" fillId="0" borderId="39" xfId="0" applyNumberFormat="1" applyFont="1" applyBorder="1" applyAlignment="1">
      <alignment horizontal="center" wrapText="1"/>
    </xf>
    <xf numFmtId="3" fontId="4" fillId="0" borderId="40" xfId="0" applyNumberFormat="1" applyFont="1" applyBorder="1" applyAlignment="1">
      <alignment horizontal="center" wrapText="1"/>
    </xf>
    <xf numFmtId="3" fontId="7" fillId="0" borderId="22" xfId="0" applyNumberFormat="1" applyFont="1" applyBorder="1" applyAlignment="1">
      <alignment horizontal="center" wrapText="1"/>
    </xf>
    <xf numFmtId="3" fontId="7" fillId="0" borderId="4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0" fontId="7" fillId="0" borderId="37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40" xfId="0" applyFont="1" applyFill="1" applyBorder="1" applyAlignment="1">
      <alignment horizontal="center" wrapText="1"/>
    </xf>
    <xf numFmtId="0" fontId="7" fillId="0" borderId="31" xfId="0" applyFont="1" applyBorder="1" applyAlignment="1"/>
    <xf numFmtId="166" fontId="4" fillId="0" borderId="33" xfId="1" applyNumberFormat="1" applyFont="1" applyFill="1" applyBorder="1" applyAlignment="1">
      <alignment horizontal="center"/>
    </xf>
    <xf numFmtId="166" fontId="4" fillId="0" borderId="30" xfId="1" applyNumberFormat="1" applyFont="1" applyFill="1" applyBorder="1" applyAlignment="1">
      <alignment horizontal="center"/>
    </xf>
    <xf numFmtId="166" fontId="4" fillId="0" borderId="29" xfId="1" applyNumberFormat="1" applyFont="1" applyFill="1" applyBorder="1" applyAlignment="1">
      <alignment horizontal="center"/>
    </xf>
    <xf numFmtId="166" fontId="4" fillId="0" borderId="31" xfId="1" applyNumberFormat="1" applyFont="1" applyFill="1" applyBorder="1" applyAlignment="1">
      <alignment horizontal="center"/>
    </xf>
    <xf numFmtId="166" fontId="4" fillId="0" borderId="0" xfId="0" applyNumberFormat="1" applyFont="1"/>
    <xf numFmtId="0" fontId="7" fillId="0" borderId="35" xfId="0" applyFont="1" applyBorder="1" applyAlignment="1"/>
    <xf numFmtId="166" fontId="4" fillId="0" borderId="14" xfId="1" applyNumberFormat="1" applyFont="1" applyFill="1" applyBorder="1" applyAlignment="1">
      <alignment horizontal="center"/>
    </xf>
    <xf numFmtId="166" fontId="4" fillId="0" borderId="12" xfId="1" applyNumberFormat="1" applyFont="1" applyFill="1" applyBorder="1" applyAlignment="1">
      <alignment horizontal="center"/>
    </xf>
    <xf numFmtId="166" fontId="4" fillId="0" borderId="34" xfId="1" applyNumberFormat="1" applyFont="1" applyFill="1" applyBorder="1" applyAlignment="1">
      <alignment horizontal="center"/>
    </xf>
    <xf numFmtId="166" fontId="4" fillId="0" borderId="35" xfId="1" applyNumberFormat="1" applyFont="1" applyFill="1" applyBorder="1" applyAlignment="1">
      <alignment horizontal="center"/>
    </xf>
    <xf numFmtId="0" fontId="7" fillId="0" borderId="43" xfId="0" applyFont="1" applyBorder="1" applyAlignment="1"/>
    <xf numFmtId="166" fontId="4" fillId="0" borderId="46" xfId="1" applyNumberFormat="1" applyFont="1" applyFill="1" applyBorder="1" applyAlignment="1">
      <alignment horizontal="center"/>
    </xf>
    <xf numFmtId="166" fontId="4" fillId="0" borderId="38" xfId="1" applyNumberFormat="1" applyFont="1" applyFill="1" applyBorder="1" applyAlignment="1">
      <alignment horizontal="center"/>
    </xf>
    <xf numFmtId="166" fontId="4" fillId="0" borderId="37" xfId="1" applyNumberFormat="1" applyFont="1" applyFill="1" applyBorder="1" applyAlignment="1">
      <alignment horizontal="center"/>
    </xf>
    <xf numFmtId="166" fontId="4" fillId="0" borderId="43" xfId="1" applyNumberFormat="1" applyFont="1" applyFill="1" applyBorder="1" applyAlignment="1">
      <alignment horizontal="center"/>
    </xf>
    <xf numFmtId="166" fontId="4" fillId="0" borderId="0" xfId="0" applyNumberFormat="1" applyFont="1" applyFill="1"/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7" fillId="0" borderId="22" xfId="0" applyFont="1" applyFill="1" applyBorder="1"/>
    <xf numFmtId="0" fontId="7" fillId="0" borderId="18" xfId="0" applyFont="1" applyFill="1" applyBorder="1"/>
    <xf numFmtId="0" fontId="7" fillId="0" borderId="23" xfId="0" applyFont="1" applyFill="1" applyBorder="1"/>
    <xf numFmtId="0" fontId="7" fillId="0" borderId="22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14" fontId="3" fillId="0" borderId="0" xfId="0" applyNumberFormat="1" applyFont="1" applyFill="1"/>
    <xf numFmtId="0" fontId="9" fillId="0" borderId="29" xfId="0" applyFont="1" applyFill="1" applyBorder="1" applyAlignment="1">
      <alignment horizontal="right" wrapText="1"/>
    </xf>
    <xf numFmtId="0" fontId="9" fillId="0" borderId="32" xfId="0" applyFont="1" applyFill="1" applyBorder="1" applyAlignment="1">
      <alignment horizontal="right" wrapText="1"/>
    </xf>
    <xf numFmtId="0" fontId="4" fillId="0" borderId="31" xfId="0" applyFont="1" applyFill="1" applyBorder="1"/>
    <xf numFmtId="166" fontId="4" fillId="0" borderId="29" xfId="1" applyNumberFormat="1" applyFont="1" applyFill="1" applyBorder="1"/>
    <xf numFmtId="166" fontId="4" fillId="0" borderId="31" xfId="1" applyNumberFormat="1" applyFont="1" applyFill="1" applyBorder="1"/>
    <xf numFmtId="166" fontId="4" fillId="0" borderId="32" xfId="1" applyNumberFormat="1" applyFont="1" applyFill="1" applyBorder="1"/>
    <xf numFmtId="166" fontId="4" fillId="0" borderId="0" xfId="1" applyNumberFormat="1" applyFont="1"/>
    <xf numFmtId="0" fontId="9" fillId="0" borderId="34" xfId="0" applyFont="1" applyFill="1" applyBorder="1" applyAlignment="1">
      <alignment horizontal="right" wrapText="1"/>
    </xf>
    <xf numFmtId="0" fontId="9" fillId="0" borderId="36" xfId="0" applyFont="1" applyFill="1" applyBorder="1" applyAlignment="1">
      <alignment horizontal="right" wrapText="1"/>
    </xf>
    <xf numFmtId="0" fontId="4" fillId="0" borderId="35" xfId="0" applyFont="1" applyFill="1" applyBorder="1"/>
    <xf numFmtId="166" fontId="4" fillId="0" borderId="34" xfId="1" applyNumberFormat="1" applyFont="1" applyFill="1" applyBorder="1"/>
    <xf numFmtId="166" fontId="4" fillId="0" borderId="35" xfId="1" applyNumberFormat="1" applyFont="1" applyFill="1" applyBorder="1"/>
    <xf numFmtId="166" fontId="4" fillId="0" borderId="36" xfId="1" applyNumberFormat="1" applyFont="1" applyFill="1" applyBorder="1"/>
    <xf numFmtId="166" fontId="4" fillId="0" borderId="0" xfId="1" applyNumberFormat="1" applyFont="1" applyFill="1"/>
    <xf numFmtId="0" fontId="3" fillId="0" borderId="0" xfId="0" applyFont="1" applyFill="1" applyBorder="1"/>
    <xf numFmtId="14" fontId="3" fillId="0" borderId="0" xfId="0" applyNumberFormat="1" applyFont="1" applyFill="1" applyBorder="1"/>
    <xf numFmtId="166" fontId="4" fillId="0" borderId="0" xfId="1" applyNumberFormat="1" applyFont="1" applyFill="1" applyBorder="1"/>
    <xf numFmtId="0" fontId="9" fillId="0" borderId="37" xfId="0" applyFont="1" applyFill="1" applyBorder="1" applyAlignment="1">
      <alignment horizontal="right" wrapText="1"/>
    </xf>
    <xf numFmtId="0" fontId="9" fillId="0" borderId="47" xfId="0" applyFont="1" applyFill="1" applyBorder="1" applyAlignment="1">
      <alignment horizontal="right" wrapText="1"/>
    </xf>
    <xf numFmtId="0" fontId="4" fillId="0" borderId="43" xfId="0" applyFont="1" applyFill="1" applyBorder="1"/>
    <xf numFmtId="166" fontId="4" fillId="0" borderId="37" xfId="1" applyNumberFormat="1" applyFont="1" applyFill="1" applyBorder="1"/>
    <xf numFmtId="166" fontId="4" fillId="0" borderId="43" xfId="1" applyNumberFormat="1" applyFont="1" applyFill="1" applyBorder="1"/>
    <xf numFmtId="166" fontId="4" fillId="0" borderId="47" xfId="1" applyNumberFormat="1" applyFont="1" applyFill="1" applyBorder="1"/>
    <xf numFmtId="0" fontId="9" fillId="0" borderId="24" xfId="0" applyFont="1" applyFill="1" applyBorder="1" applyAlignment="1">
      <alignment horizontal="right" wrapText="1"/>
    </xf>
    <xf numFmtId="0" fontId="9" fillId="0" borderId="27" xfId="0" applyFont="1" applyFill="1" applyBorder="1" applyAlignment="1">
      <alignment horizontal="right" wrapText="1"/>
    </xf>
    <xf numFmtId="0" fontId="4" fillId="0" borderId="25" xfId="0" applyFont="1" applyFill="1" applyBorder="1"/>
    <xf numFmtId="166" fontId="4" fillId="0" borderId="24" xfId="1" applyNumberFormat="1" applyFont="1" applyFill="1" applyBorder="1"/>
    <xf numFmtId="166" fontId="4" fillId="0" borderId="25" xfId="1" applyNumberFormat="1" applyFont="1" applyFill="1" applyBorder="1"/>
    <xf numFmtId="166" fontId="4" fillId="0" borderId="27" xfId="1" applyNumberFormat="1" applyFont="1" applyFill="1" applyBorder="1"/>
    <xf numFmtId="0" fontId="4" fillId="0" borderId="0" xfId="0" applyFont="1" applyBorder="1"/>
    <xf numFmtId="0" fontId="7" fillId="0" borderId="46" xfId="0" applyFont="1" applyFill="1" applyBorder="1" applyAlignment="1">
      <alignment horizontal="center" wrapText="1"/>
    </xf>
    <xf numFmtId="166" fontId="4" fillId="0" borderId="48" xfId="1" applyNumberFormat="1" applyFont="1" applyFill="1" applyBorder="1" applyAlignment="1">
      <alignment horizontal="center"/>
    </xf>
    <xf numFmtId="166" fontId="4" fillId="0" borderId="49" xfId="1" applyNumberFormat="1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10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NumberFormat="1" applyFont="1" applyFill="1" applyBorder="1"/>
    <xf numFmtId="0" fontId="4" fillId="0" borderId="29" xfId="0" applyFont="1" applyBorder="1"/>
    <xf numFmtId="0" fontId="4" fillId="0" borderId="30" xfId="0" applyFont="1" applyFill="1" applyBorder="1" applyAlignment="1"/>
    <xf numFmtId="0" fontId="4" fillId="0" borderId="52" xfId="0" applyFont="1" applyFill="1" applyBorder="1" applyAlignment="1">
      <alignment horizontal="left" wrapText="1"/>
    </xf>
    <xf numFmtId="0" fontId="4" fillId="0" borderId="53" xfId="0" applyFont="1" applyBorder="1"/>
    <xf numFmtId="166" fontId="4" fillId="0" borderId="54" xfId="1" applyNumberFormat="1" applyFont="1" applyFill="1" applyBorder="1" applyAlignment="1">
      <alignment horizontal="left" wrapText="1"/>
    </xf>
    <xf numFmtId="166" fontId="4" fillId="0" borderId="29" xfId="1" applyNumberFormat="1" applyFont="1" applyFill="1" applyBorder="1" applyAlignment="1">
      <alignment horizontal="left" wrapText="1"/>
    </xf>
    <xf numFmtId="166" fontId="4" fillId="0" borderId="31" xfId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Alignment="1"/>
    <xf numFmtId="0" fontId="4" fillId="0" borderId="34" xfId="0" applyFont="1" applyBorder="1"/>
    <xf numFmtId="0" fontId="4" fillId="0" borderId="12" xfId="0" applyFont="1" applyFill="1" applyBorder="1" applyAlignment="1"/>
    <xf numFmtId="0" fontId="4" fillId="0" borderId="13" xfId="0" applyFont="1" applyFill="1" applyBorder="1" applyAlignment="1">
      <alignment horizontal="left" wrapText="1"/>
    </xf>
    <xf numFmtId="0" fontId="4" fillId="0" borderId="55" xfId="0" applyFont="1" applyBorder="1"/>
    <xf numFmtId="166" fontId="4" fillId="0" borderId="56" xfId="1" applyNumberFormat="1" applyFont="1" applyFill="1" applyBorder="1" applyAlignment="1">
      <alignment horizontal="left" wrapText="1"/>
    </xf>
    <xf numFmtId="166" fontId="4" fillId="0" borderId="34" xfId="1" applyNumberFormat="1" applyFont="1" applyFill="1" applyBorder="1" applyAlignment="1">
      <alignment horizontal="left" wrapText="1"/>
    </xf>
    <xf numFmtId="166" fontId="4" fillId="0" borderId="35" xfId="1" applyNumberFormat="1" applyFont="1" applyFill="1" applyBorder="1" applyAlignment="1">
      <alignment horizontal="left" wrapText="1"/>
    </xf>
    <xf numFmtId="166" fontId="4" fillId="0" borderId="56" xfId="0" applyNumberFormat="1" applyFont="1" applyFill="1" applyBorder="1" applyAlignment="1">
      <alignment horizontal="left" wrapText="1"/>
    </xf>
    <xf numFmtId="0" fontId="4" fillId="0" borderId="37" xfId="0" applyFont="1" applyBorder="1"/>
    <xf numFmtId="0" fontId="4" fillId="0" borderId="38" xfId="0" applyFont="1" applyFill="1" applyBorder="1" applyAlignment="1"/>
    <xf numFmtId="0" fontId="4" fillId="0" borderId="57" xfId="0" applyFont="1" applyFill="1" applyBorder="1" applyAlignment="1">
      <alignment horizontal="left" wrapText="1"/>
    </xf>
    <xf numFmtId="0" fontId="4" fillId="0" borderId="58" xfId="0" applyFont="1" applyBorder="1"/>
    <xf numFmtId="166" fontId="4" fillId="0" borderId="59" xfId="1" applyNumberFormat="1" applyFont="1" applyFill="1" applyBorder="1" applyAlignment="1">
      <alignment horizontal="left" wrapText="1"/>
    </xf>
    <xf numFmtId="166" fontId="4" fillId="0" borderId="37" xfId="1" applyNumberFormat="1" applyFont="1" applyFill="1" applyBorder="1" applyAlignment="1">
      <alignment horizontal="left" wrapText="1"/>
    </xf>
    <xf numFmtId="166" fontId="4" fillId="0" borderId="43" xfId="1" applyNumberFormat="1" applyFont="1" applyFill="1" applyBorder="1" applyAlignment="1">
      <alignment horizontal="left" wrapText="1"/>
    </xf>
    <xf numFmtId="166" fontId="4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3" fontId="4" fillId="0" borderId="0" xfId="1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166" fontId="7" fillId="0" borderId="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166" fontId="4" fillId="0" borderId="0" xfId="0" applyNumberFormat="1" applyFont="1" applyFill="1" applyBorder="1"/>
    <xf numFmtId="0" fontId="7" fillId="0" borderId="0" xfId="0" applyFont="1" applyFill="1" applyBorder="1" applyAlignment="1"/>
    <xf numFmtId="166" fontId="4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wrapText="1"/>
    </xf>
    <xf numFmtId="0" fontId="4" fillId="0" borderId="14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7" fillId="0" borderId="26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3" fontId="4" fillId="0" borderId="37" xfId="0" applyNumberFormat="1" applyFont="1" applyBorder="1" applyAlignment="1">
      <alignment horizontal="center" wrapText="1"/>
    </xf>
    <xf numFmtId="3" fontId="4" fillId="0" borderId="43" xfId="0" applyNumberFormat="1" applyFont="1" applyBorder="1" applyAlignment="1">
      <alignment horizontal="center" wrapText="1"/>
    </xf>
    <xf numFmtId="3" fontId="4" fillId="0" borderId="47" xfId="0" applyNumberFormat="1" applyFont="1" applyBorder="1" applyAlignment="1">
      <alignment horizontal="center" wrapText="1"/>
    </xf>
    <xf numFmtId="3" fontId="4" fillId="0" borderId="46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4" xfId="0" applyFont="1" applyFill="1" applyBorder="1" applyAlignment="1">
      <alignment horizontal="center" wrapText="1"/>
    </xf>
    <xf numFmtId="0" fontId="1" fillId="23" borderId="0" xfId="6" applyFill="1"/>
    <xf numFmtId="0" fontId="4" fillId="23" borderId="0" xfId="7" applyFont="1" applyFill="1"/>
    <xf numFmtId="0" fontId="4" fillId="23" borderId="0" xfId="7" applyFont="1" applyFill="1" applyBorder="1" applyAlignment="1">
      <alignment wrapText="1"/>
    </xf>
    <xf numFmtId="0" fontId="7" fillId="23" borderId="0" xfId="7" applyFont="1" applyFill="1" applyBorder="1" applyAlignment="1">
      <alignment horizontal="left" vertical="top"/>
    </xf>
    <xf numFmtId="0" fontId="4" fillId="23" borderId="0" xfId="7" applyFont="1" applyFill="1" applyBorder="1" applyAlignment="1">
      <alignment horizontal="left" vertical="top"/>
    </xf>
    <xf numFmtId="0" fontId="4" fillId="23" borderId="0" xfId="7" applyFont="1" applyFill="1" applyBorder="1" applyAlignment="1">
      <alignment horizontal="center" vertical="top"/>
    </xf>
    <xf numFmtId="0" fontId="7" fillId="23" borderId="9" xfId="7" applyFont="1" applyFill="1" applyBorder="1" applyAlignment="1">
      <alignment horizontal="left" vertical="top"/>
    </xf>
    <xf numFmtId="0" fontId="4" fillId="23" borderId="10" xfId="7" applyFont="1" applyFill="1" applyBorder="1" applyAlignment="1">
      <alignment horizontal="center" vertical="top"/>
    </xf>
    <xf numFmtId="0" fontId="7" fillId="23" borderId="10" xfId="7" applyFont="1" applyFill="1" applyBorder="1" applyAlignment="1">
      <alignment horizontal="left" vertical="top"/>
    </xf>
    <xf numFmtId="0" fontId="4" fillId="23" borderId="10" xfId="7" applyFont="1" applyFill="1" applyBorder="1" applyAlignment="1">
      <alignment horizontal="left" vertical="top"/>
    </xf>
    <xf numFmtId="0" fontId="4" fillId="23" borderId="11" xfId="7" applyFont="1" applyFill="1" applyBorder="1" applyAlignment="1">
      <alignment horizontal="left" vertical="top"/>
    </xf>
    <xf numFmtId="0" fontId="24" fillId="23" borderId="0" xfId="7" applyFont="1" applyFill="1"/>
    <xf numFmtId="0" fontId="2" fillId="23" borderId="0" xfId="7" applyFill="1"/>
    <xf numFmtId="49" fontId="24" fillId="23" borderId="0" xfId="7" applyNumberFormat="1" applyFont="1" applyFill="1"/>
    <xf numFmtId="0" fontId="25" fillId="23" borderId="0" xfId="7" applyFont="1" applyFill="1"/>
    <xf numFmtId="0" fontId="24" fillId="23" borderId="22" xfId="7" applyFont="1" applyFill="1" applyBorder="1" applyAlignment="1">
      <alignment horizontal="center"/>
    </xf>
    <xf numFmtId="0" fontId="24" fillId="23" borderId="23" xfId="7" applyFont="1" applyFill="1" applyBorder="1" applyAlignment="1">
      <alignment horizontal="center"/>
    </xf>
    <xf numFmtId="0" fontId="24" fillId="23" borderId="24" xfId="7" applyFont="1" applyFill="1" applyBorder="1" applyAlignment="1">
      <alignment horizontal="center" wrapText="1"/>
    </xf>
    <xf numFmtId="0" fontId="24" fillId="23" borderId="25" xfId="7" applyFont="1" applyFill="1" applyBorder="1" applyAlignment="1">
      <alignment horizontal="center" wrapText="1"/>
    </xf>
    <xf numFmtId="0" fontId="24" fillId="23" borderId="26" xfId="7" applyFont="1" applyFill="1" applyBorder="1" applyAlignment="1">
      <alignment horizontal="center" wrapText="1"/>
    </xf>
    <xf numFmtId="0" fontId="24" fillId="23" borderId="27" xfId="7" applyFont="1" applyFill="1" applyBorder="1" applyAlignment="1">
      <alignment horizontal="center" wrapText="1"/>
    </xf>
    <xf numFmtId="0" fontId="24" fillId="23" borderId="28" xfId="7" applyFont="1" applyFill="1" applyBorder="1" applyAlignment="1">
      <alignment horizontal="center" wrapText="1"/>
    </xf>
    <xf numFmtId="0" fontId="24" fillId="23" borderId="45" xfId="7" applyFont="1" applyFill="1" applyBorder="1" applyAlignment="1">
      <alignment horizontal="center" wrapText="1"/>
    </xf>
    <xf numFmtId="0" fontId="24" fillId="23" borderId="64" xfId="7" applyFont="1" applyFill="1" applyBorder="1" applyAlignment="1">
      <alignment horizontal="center" wrapText="1"/>
    </xf>
    <xf numFmtId="0" fontId="25" fillId="23" borderId="35" xfId="7" applyFont="1" applyFill="1" applyBorder="1"/>
    <xf numFmtId="3" fontId="25" fillId="23" borderId="34" xfId="8" applyNumberFormat="1" applyFont="1" applyFill="1" applyBorder="1" applyAlignment="1">
      <alignment horizontal="center" wrapText="1"/>
    </xf>
    <xf numFmtId="3" fontId="25" fillId="23" borderId="35" xfId="8" applyNumberFormat="1" applyFont="1" applyFill="1" applyBorder="1" applyAlignment="1">
      <alignment horizontal="center" wrapText="1"/>
    </xf>
    <xf numFmtId="3" fontId="25" fillId="23" borderId="14" xfId="8" applyNumberFormat="1" applyFont="1" applyFill="1" applyBorder="1" applyAlignment="1">
      <alignment horizontal="center" wrapText="1"/>
    </xf>
    <xf numFmtId="3" fontId="25" fillId="23" borderId="36" xfId="8" applyNumberFormat="1" applyFont="1" applyFill="1" applyBorder="1" applyAlignment="1">
      <alignment horizontal="center" wrapText="1"/>
    </xf>
    <xf numFmtId="3" fontId="25" fillId="23" borderId="12" xfId="8" applyNumberFormat="1" applyFont="1" applyFill="1" applyBorder="1" applyAlignment="1">
      <alignment horizontal="center" wrapText="1"/>
    </xf>
    <xf numFmtId="3" fontId="25" fillId="23" borderId="29" xfId="7" applyNumberFormat="1" applyFont="1" applyFill="1" applyBorder="1" applyAlignment="1">
      <alignment horizontal="center" wrapText="1"/>
    </xf>
    <xf numFmtId="3" fontId="25" fillId="23" borderId="31" xfId="7" applyNumberFormat="1" applyFont="1" applyFill="1" applyBorder="1" applyAlignment="1">
      <alignment horizontal="center" wrapText="1"/>
    </xf>
    <xf numFmtId="3" fontId="25" fillId="23" borderId="34" xfId="7" applyNumberFormat="1" applyFont="1" applyFill="1" applyBorder="1" applyAlignment="1">
      <alignment horizontal="center" wrapText="1"/>
    </xf>
    <xf numFmtId="3" fontId="25" fillId="23" borderId="35" xfId="7" applyNumberFormat="1" applyFont="1" applyFill="1" applyBorder="1" applyAlignment="1">
      <alignment horizontal="center" wrapText="1"/>
    </xf>
    <xf numFmtId="0" fontId="25" fillId="23" borderId="43" xfId="7" applyFont="1" applyFill="1" applyBorder="1"/>
    <xf numFmtId="3" fontId="25" fillId="23" borderId="39" xfId="8" applyNumberFormat="1" applyFont="1" applyFill="1" applyBorder="1" applyAlignment="1">
      <alignment horizontal="center" wrapText="1"/>
    </xf>
    <xf numFmtId="3" fontId="25" fillId="23" borderId="40" xfId="8" applyNumberFormat="1" applyFont="1" applyFill="1" applyBorder="1" applyAlignment="1">
      <alignment horizontal="center" wrapText="1"/>
    </xf>
    <xf numFmtId="3" fontId="25" fillId="23" borderId="6" xfId="8" applyNumberFormat="1" applyFont="1" applyFill="1" applyBorder="1" applyAlignment="1">
      <alignment horizontal="center" wrapText="1"/>
    </xf>
    <xf numFmtId="3" fontId="25" fillId="23" borderId="41" xfId="8" applyNumberFormat="1" applyFont="1" applyFill="1" applyBorder="1" applyAlignment="1">
      <alignment horizontal="center" wrapText="1"/>
    </xf>
    <xf numFmtId="3" fontId="25" fillId="23" borderId="4" xfId="8" applyNumberFormat="1" applyFont="1" applyFill="1" applyBorder="1" applyAlignment="1">
      <alignment horizontal="center" wrapText="1"/>
    </xf>
    <xf numFmtId="3" fontId="25" fillId="23" borderId="37" xfId="7" applyNumberFormat="1" applyFont="1" applyFill="1" applyBorder="1" applyAlignment="1">
      <alignment horizontal="center" wrapText="1"/>
    </xf>
    <xf numFmtId="3" fontId="25" fillId="23" borderId="43" xfId="7" applyNumberFormat="1" applyFont="1" applyFill="1" applyBorder="1" applyAlignment="1">
      <alignment horizontal="center" wrapText="1"/>
    </xf>
    <xf numFmtId="3" fontId="24" fillId="23" borderId="22" xfId="7" applyNumberFormat="1" applyFont="1" applyFill="1" applyBorder="1" applyAlignment="1">
      <alignment horizontal="center" wrapText="1"/>
    </xf>
    <xf numFmtId="3" fontId="24" fillId="23" borderId="19" xfId="7" applyNumberFormat="1" applyFont="1" applyFill="1" applyBorder="1" applyAlignment="1">
      <alignment horizontal="center" wrapText="1"/>
    </xf>
    <xf numFmtId="3" fontId="24" fillId="23" borderId="18" xfId="7" applyNumberFormat="1" applyFont="1" applyFill="1" applyBorder="1" applyAlignment="1">
      <alignment horizontal="center" wrapText="1"/>
    </xf>
    <xf numFmtId="3" fontId="24" fillId="23" borderId="23" xfId="7" applyNumberFormat="1" applyFont="1" applyFill="1" applyBorder="1" applyAlignment="1">
      <alignment horizontal="center" wrapText="1"/>
    </xf>
    <xf numFmtId="3" fontId="24" fillId="23" borderId="26" xfId="7" applyNumberFormat="1" applyFont="1" applyFill="1" applyBorder="1" applyAlignment="1">
      <alignment horizontal="center" wrapText="1"/>
    </xf>
    <xf numFmtId="3" fontId="24" fillId="23" borderId="25" xfId="7" applyNumberFormat="1" applyFont="1" applyFill="1" applyBorder="1" applyAlignment="1">
      <alignment horizontal="center" wrapText="1"/>
    </xf>
    <xf numFmtId="0" fontId="25" fillId="23" borderId="30" xfId="7" applyFont="1" applyFill="1" applyBorder="1" applyAlignment="1">
      <alignment horizontal="left" wrapText="1"/>
    </xf>
    <xf numFmtId="3" fontId="25" fillId="23" borderId="48" xfId="7" applyNumberFormat="1" applyFont="1" applyFill="1" applyBorder="1" applyAlignment="1">
      <alignment horizontal="center" wrapText="1"/>
    </xf>
    <xf numFmtId="3" fontId="25" fillId="23" borderId="49" xfId="7" applyNumberFormat="1" applyFont="1" applyFill="1" applyBorder="1" applyAlignment="1">
      <alignment horizontal="center" wrapText="1"/>
    </xf>
    <xf numFmtId="3" fontId="25" fillId="23" borderId="65" xfId="7" applyNumberFormat="1" applyFont="1" applyFill="1" applyBorder="1" applyAlignment="1">
      <alignment horizontal="center" wrapText="1"/>
    </xf>
    <xf numFmtId="0" fontId="25" fillId="23" borderId="12" xfId="7" applyFont="1" applyFill="1" applyBorder="1" applyAlignment="1">
      <alignment horizontal="left" wrapText="1"/>
    </xf>
    <xf numFmtId="3" fontId="25" fillId="23" borderId="36" xfId="7" applyNumberFormat="1" applyFont="1" applyFill="1" applyBorder="1" applyAlignment="1">
      <alignment horizontal="center" wrapText="1"/>
    </xf>
    <xf numFmtId="0" fontId="25" fillId="23" borderId="38" xfId="7" applyFont="1" applyFill="1" applyBorder="1" applyAlignment="1">
      <alignment horizontal="left" wrapText="1"/>
    </xf>
    <xf numFmtId="3" fontId="25" fillId="23" borderId="39" xfId="7" applyNumberFormat="1" applyFont="1" applyFill="1" applyBorder="1" applyAlignment="1">
      <alignment horizontal="center" wrapText="1"/>
    </xf>
    <xf numFmtId="3" fontId="25" fillId="23" borderId="40" xfId="7" applyNumberFormat="1" applyFont="1" applyFill="1" applyBorder="1" applyAlignment="1">
      <alignment horizontal="center" wrapText="1"/>
    </xf>
    <xf numFmtId="3" fontId="25" fillId="23" borderId="32" xfId="7" applyNumberFormat="1" applyFont="1" applyFill="1" applyBorder="1" applyAlignment="1">
      <alignment horizontal="center" wrapText="1"/>
    </xf>
    <xf numFmtId="3" fontId="25" fillId="23" borderId="44" xfId="7" applyNumberFormat="1" applyFont="1" applyFill="1" applyBorder="1" applyAlignment="1">
      <alignment horizontal="center" wrapText="1"/>
    </xf>
    <xf numFmtId="3" fontId="25" fillId="23" borderId="66" xfId="7" applyNumberFormat="1" applyFont="1" applyFill="1" applyBorder="1" applyAlignment="1">
      <alignment horizontal="center" wrapText="1"/>
    </xf>
    <xf numFmtId="0" fontId="24" fillId="23" borderId="0" xfId="7" applyFont="1" applyFill="1" applyBorder="1" applyAlignment="1">
      <alignment horizontal="center" wrapText="1"/>
    </xf>
    <xf numFmtId="3" fontId="24" fillId="23" borderId="0" xfId="7" applyNumberFormat="1" applyFont="1" applyFill="1" applyBorder="1" applyAlignment="1">
      <alignment horizontal="center" wrapText="1"/>
    </xf>
    <xf numFmtId="0" fontId="24" fillId="23" borderId="0" xfId="7" applyFont="1" applyFill="1" applyBorder="1" applyAlignment="1">
      <alignment horizontal="left"/>
    </xf>
    <xf numFmtId="0" fontId="25" fillId="23" borderId="0" xfId="7" applyFont="1" applyFill="1" applyBorder="1" applyAlignment="1">
      <alignment horizontal="left"/>
    </xf>
    <xf numFmtId="0" fontId="24" fillId="23" borderId="37" xfId="7" applyFont="1" applyFill="1" applyBorder="1" applyAlignment="1">
      <alignment horizontal="center" wrapText="1"/>
    </xf>
    <xf numFmtId="0" fontId="24" fillId="23" borderId="43" xfId="7" applyFont="1" applyFill="1" applyBorder="1" applyAlignment="1">
      <alignment horizontal="center" wrapText="1"/>
    </xf>
    <xf numFmtId="0" fontId="24" fillId="23" borderId="39" xfId="7" applyFont="1" applyFill="1" applyBorder="1" applyAlignment="1">
      <alignment horizontal="center" wrapText="1"/>
    </xf>
    <xf numFmtId="0" fontId="24" fillId="23" borderId="40" xfId="7" applyFont="1" applyFill="1" applyBorder="1" applyAlignment="1">
      <alignment horizontal="center" wrapText="1"/>
    </xf>
    <xf numFmtId="0" fontId="24" fillId="23" borderId="31" xfId="7" applyFont="1" applyFill="1" applyBorder="1" applyAlignment="1"/>
    <xf numFmtId="166" fontId="2" fillId="23" borderId="29" xfId="8" applyNumberFormat="1" applyFill="1" applyBorder="1" applyAlignment="1">
      <alignment horizontal="center"/>
    </xf>
    <xf numFmtId="166" fontId="2" fillId="23" borderId="31" xfId="8" applyNumberFormat="1" applyFill="1" applyBorder="1" applyAlignment="1">
      <alignment horizontal="center"/>
    </xf>
    <xf numFmtId="166" fontId="2" fillId="23" borderId="33" xfId="8" applyNumberFormat="1" applyFill="1" applyBorder="1" applyAlignment="1">
      <alignment horizontal="center"/>
    </xf>
    <xf numFmtId="166" fontId="2" fillId="23" borderId="30" xfId="8" applyNumberFormat="1" applyFill="1" applyBorder="1" applyAlignment="1">
      <alignment horizontal="center"/>
    </xf>
    <xf numFmtId="0" fontId="24" fillId="23" borderId="35" xfId="7" applyFont="1" applyFill="1" applyBorder="1" applyAlignment="1"/>
    <xf numFmtId="166" fontId="2" fillId="23" borderId="34" xfId="8" applyNumberFormat="1" applyFill="1" applyBorder="1" applyAlignment="1">
      <alignment horizontal="center"/>
    </xf>
    <xf numFmtId="166" fontId="2" fillId="23" borderId="35" xfId="8" applyNumberFormat="1" applyFill="1" applyBorder="1" applyAlignment="1">
      <alignment horizontal="center"/>
    </xf>
    <xf numFmtId="166" fontId="2" fillId="23" borderId="14" xfId="8" applyNumberFormat="1" applyFill="1" applyBorder="1" applyAlignment="1">
      <alignment horizontal="center"/>
    </xf>
    <xf numFmtId="166" fontId="2" fillId="23" borderId="12" xfId="8" applyNumberFormat="1" applyFill="1" applyBorder="1" applyAlignment="1">
      <alignment horizontal="center"/>
    </xf>
    <xf numFmtId="0" fontId="24" fillId="23" borderId="43" xfId="7" applyFont="1" applyFill="1" applyBorder="1" applyAlignment="1"/>
    <xf numFmtId="166" fontId="2" fillId="23" borderId="37" xfId="8" applyNumberFormat="1" applyFill="1" applyBorder="1" applyAlignment="1">
      <alignment horizontal="center"/>
    </xf>
    <xf numFmtId="166" fontId="2" fillId="23" borderId="43" xfId="8" applyNumberFormat="1" applyFill="1" applyBorder="1" applyAlignment="1">
      <alignment horizontal="center"/>
    </xf>
    <xf numFmtId="166" fontId="2" fillId="23" borderId="46" xfId="8" applyNumberFormat="1" applyFill="1" applyBorder="1" applyAlignment="1">
      <alignment horizontal="center"/>
    </xf>
    <xf numFmtId="166" fontId="2" fillId="23" borderId="38" xfId="8" applyNumberFormat="1" applyFill="1" applyBorder="1" applyAlignment="1">
      <alignment horizontal="center"/>
    </xf>
    <xf numFmtId="0" fontId="22" fillId="2" borderId="1" xfId="7" applyFont="1" applyFill="1" applyBorder="1" applyAlignment="1">
      <alignment horizontal="center" vertical="center" wrapText="1"/>
    </xf>
    <xf numFmtId="0" fontId="2" fillId="0" borderId="2" xfId="7" applyBorder="1" applyAlignment="1">
      <alignment horizontal="center" vertical="center" wrapText="1"/>
    </xf>
    <xf numFmtId="49" fontId="23" fillId="2" borderId="1" xfId="7" applyNumberFormat="1" applyFont="1" applyFill="1" applyBorder="1" applyAlignment="1">
      <alignment horizontal="center" vertical="center" wrapText="1"/>
    </xf>
    <xf numFmtId="0" fontId="2" fillId="2" borderId="3" xfId="7" applyFill="1" applyBorder="1" applyAlignment="1">
      <alignment horizontal="center" vertical="center" wrapText="1"/>
    </xf>
    <xf numFmtId="0" fontId="4" fillId="23" borderId="63" xfId="7" applyFont="1" applyFill="1" applyBorder="1" applyAlignment="1">
      <alignment horizontal="left"/>
    </xf>
    <xf numFmtId="0" fontId="4" fillId="23" borderId="4" xfId="7" applyFont="1" applyFill="1" applyBorder="1" applyAlignment="1">
      <alignment horizontal="left" vertical="top" wrapText="1"/>
    </xf>
    <xf numFmtId="0" fontId="2" fillId="23" borderId="5" xfId="7" applyFill="1" applyBorder="1" applyAlignment="1">
      <alignment wrapText="1"/>
    </xf>
    <xf numFmtId="0" fontId="2" fillId="23" borderId="6" xfId="7" applyFill="1" applyBorder="1" applyAlignment="1">
      <alignment wrapText="1"/>
    </xf>
    <xf numFmtId="0" fontId="2" fillId="23" borderId="7" xfId="7" applyFill="1" applyBorder="1" applyAlignment="1">
      <alignment wrapText="1"/>
    </xf>
    <xf numFmtId="0" fontId="2" fillId="23" borderId="0" xfId="7" applyFill="1" applyBorder="1" applyAlignment="1">
      <alignment wrapText="1"/>
    </xf>
    <xf numFmtId="0" fontId="2" fillId="23" borderId="8" xfId="7" applyFill="1" applyBorder="1" applyAlignment="1">
      <alignment wrapText="1"/>
    </xf>
    <xf numFmtId="0" fontId="2" fillId="23" borderId="9" xfId="7" applyFill="1" applyBorder="1" applyAlignment="1">
      <alignment wrapText="1"/>
    </xf>
    <xf numFmtId="0" fontId="2" fillId="23" borderId="10" xfId="7" applyFill="1" applyBorder="1" applyAlignment="1">
      <alignment wrapText="1"/>
    </xf>
    <xf numFmtId="0" fontId="2" fillId="23" borderId="11" xfId="7" applyFill="1" applyBorder="1" applyAlignment="1">
      <alignment wrapText="1"/>
    </xf>
    <xf numFmtId="0" fontId="7" fillId="23" borderId="12" xfId="7" applyFont="1" applyFill="1" applyBorder="1" applyAlignment="1">
      <alignment horizontal="left" vertical="top"/>
    </xf>
    <xf numFmtId="0" fontId="7" fillId="23" borderId="13" xfId="7" applyFont="1" applyFill="1" applyBorder="1" applyAlignment="1">
      <alignment horizontal="left" vertical="top"/>
    </xf>
    <xf numFmtId="0" fontId="7" fillId="23" borderId="14" xfId="7" applyFont="1" applyFill="1" applyBorder="1" applyAlignment="1">
      <alignment horizontal="left" vertical="top"/>
    </xf>
    <xf numFmtId="0" fontId="24" fillId="23" borderId="29" xfId="7" applyFont="1" applyFill="1" applyBorder="1" applyAlignment="1">
      <alignment horizontal="center" vertical="center" textRotation="90" wrapText="1"/>
    </xf>
    <xf numFmtId="0" fontId="24" fillId="23" borderId="34" xfId="7" applyFont="1" applyFill="1" applyBorder="1" applyAlignment="1">
      <alignment horizontal="center" vertical="center" textRotation="90" wrapText="1"/>
    </xf>
    <xf numFmtId="0" fontId="24" fillId="23" borderId="37" xfId="7" applyFont="1" applyFill="1" applyBorder="1" applyAlignment="1">
      <alignment horizontal="center" vertical="center" textRotation="90" wrapText="1"/>
    </xf>
    <xf numFmtId="0" fontId="7" fillId="23" borderId="7" xfId="7" applyFont="1" applyFill="1" applyBorder="1" applyAlignment="1">
      <alignment horizontal="left" vertical="top" wrapText="1"/>
    </xf>
    <xf numFmtId="0" fontId="24" fillId="23" borderId="12" xfId="7" applyFont="1" applyFill="1" applyBorder="1" applyAlignment="1">
      <alignment horizontal="left"/>
    </xf>
    <xf numFmtId="0" fontId="24" fillId="23" borderId="13" xfId="7" applyFont="1" applyFill="1" applyBorder="1" applyAlignment="1">
      <alignment horizontal="left"/>
    </xf>
    <xf numFmtId="0" fontId="24" fillId="23" borderId="14" xfId="7" applyFont="1" applyFill="1" applyBorder="1" applyAlignment="1">
      <alignment horizontal="left"/>
    </xf>
    <xf numFmtId="0" fontId="24" fillId="23" borderId="1" xfId="7" applyFont="1" applyFill="1" applyBorder="1" applyAlignment="1">
      <alignment horizontal="center" wrapText="1"/>
    </xf>
    <xf numFmtId="0" fontId="24" fillId="23" borderId="3" xfId="7" applyFont="1" applyFill="1" applyBorder="1" applyAlignment="1">
      <alignment horizontal="center" wrapText="1"/>
    </xf>
    <xf numFmtId="0" fontId="24" fillId="23" borderId="2" xfId="7" applyFont="1" applyFill="1" applyBorder="1" applyAlignment="1">
      <alignment horizontal="center" wrapText="1"/>
    </xf>
    <xf numFmtId="0" fontId="24" fillId="23" borderId="15" xfId="7" applyFont="1" applyFill="1" applyBorder="1" applyAlignment="1">
      <alignment horizontal="center" vertical="center" wrapText="1"/>
    </xf>
    <xf numFmtId="0" fontId="24" fillId="23" borderId="16" xfId="7" applyFont="1" applyFill="1" applyBorder="1" applyAlignment="1">
      <alignment horizontal="center" vertical="center" wrapText="1"/>
    </xf>
    <xf numFmtId="0" fontId="2" fillId="23" borderId="20" xfId="7" applyFill="1" applyBorder="1" applyAlignment="1">
      <alignment horizontal="center" vertical="center" wrapText="1"/>
    </xf>
    <xf numFmtId="0" fontId="2" fillId="23" borderId="21" xfId="7" applyFill="1" applyBorder="1" applyAlignment="1">
      <alignment horizontal="center" vertical="center" wrapText="1"/>
    </xf>
    <xf numFmtId="0" fontId="24" fillId="23" borderId="0" xfId="7" applyFont="1" applyFill="1" applyBorder="1" applyAlignment="1">
      <alignment horizontal="center" wrapText="1"/>
    </xf>
    <xf numFmtId="0" fontId="24" fillId="23" borderId="17" xfId="7" applyFont="1" applyFill="1" applyBorder="1" applyAlignment="1">
      <alignment horizontal="center" wrapText="1"/>
    </xf>
    <xf numFmtId="0" fontId="24" fillId="23" borderId="18" xfId="7" applyFont="1" applyFill="1" applyBorder="1" applyAlignment="1">
      <alignment horizontal="center" wrapText="1"/>
    </xf>
    <xf numFmtId="0" fontId="24" fillId="23" borderId="19" xfId="7" applyFont="1" applyFill="1" applyBorder="1" applyAlignment="1">
      <alignment horizontal="center" wrapText="1"/>
    </xf>
    <xf numFmtId="0" fontId="24" fillId="23" borderId="44" xfId="7" applyFont="1" applyFill="1" applyBorder="1" applyAlignment="1">
      <alignment horizontal="center" vertical="center" textRotation="90" wrapText="1"/>
    </xf>
    <xf numFmtId="0" fontId="26" fillId="23" borderId="45" xfId="7" applyFont="1" applyFill="1" applyBorder="1" applyAlignment="1">
      <alignment horizontal="center" vertical="center" textRotation="90" wrapText="1"/>
    </xf>
    <xf numFmtId="0" fontId="26" fillId="23" borderId="24" xfId="7" applyFont="1" applyFill="1" applyBorder="1" applyAlignment="1">
      <alignment horizontal="center" vertical="center" textRotation="90" wrapText="1"/>
    </xf>
    <xf numFmtId="0" fontId="24" fillId="23" borderId="22" xfId="7" applyFont="1" applyFill="1" applyBorder="1" applyAlignment="1">
      <alignment horizontal="center" wrapText="1"/>
    </xf>
    <xf numFmtId="49" fontId="26" fillId="23" borderId="0" xfId="7" applyNumberFormat="1" applyFont="1" applyFill="1" applyBorder="1" applyAlignment="1">
      <alignment horizontal="center" vertical="center" wrapText="1"/>
    </xf>
    <xf numFmtId="0" fontId="2" fillId="23" borderId="0" xfId="7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167" fontId="7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4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37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wrapText="1"/>
    </xf>
    <xf numFmtId="164" fontId="7" fillId="0" borderId="16" xfId="0" applyNumberFormat="1" applyFont="1" applyFill="1" applyBorder="1" applyAlignment="1">
      <alignment horizontal="center" wrapText="1"/>
    </xf>
    <xf numFmtId="164" fontId="7" fillId="0" borderId="20" xfId="0" applyNumberFormat="1" applyFont="1" applyFill="1" applyBorder="1" applyAlignment="1">
      <alignment horizontal="center" wrapText="1"/>
    </xf>
    <xf numFmtId="164" fontId="7" fillId="0" borderId="2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44" xfId="0" applyFont="1" applyBorder="1" applyAlignment="1">
      <alignment horizontal="center" vertical="center" textRotation="90" wrapText="1"/>
    </xf>
    <xf numFmtId="0" fontId="7" fillId="0" borderId="45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7" fillId="0" borderId="19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29" xfId="0" applyFont="1" applyBorder="1" applyAlignment="1">
      <alignment horizontal="center" vertical="center" textRotation="90" wrapText="1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7" fillId="0" borderId="43" xfId="0" applyFont="1" applyFill="1" applyBorder="1" applyAlignment="1">
      <alignment wrapText="1"/>
    </xf>
    <xf numFmtId="0" fontId="7" fillId="0" borderId="35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</cellXfs>
  <cellStyles count="94">
    <cellStyle name="20% - Énfasis1 2" xfId="9"/>
    <cellStyle name="20% - Énfasis1 3" xfId="10"/>
    <cellStyle name="20% - Énfasis2 2" xfId="11"/>
    <cellStyle name="20% - Énfasis2 3" xfId="12"/>
    <cellStyle name="20% - Énfasis3 2" xfId="13"/>
    <cellStyle name="20% - Énfasis3 3" xfId="14"/>
    <cellStyle name="20% - Énfasis4 2" xfId="15"/>
    <cellStyle name="20% - Énfasis4 3" xfId="16"/>
    <cellStyle name="20% - Énfasis5 2" xfId="17"/>
    <cellStyle name="20% - Énfasis5 3" xfId="18"/>
    <cellStyle name="20% - Énfasis6 2" xfId="19"/>
    <cellStyle name="20% - Énfasis6 3" xfId="20"/>
    <cellStyle name="40% - Énfasis1 2" xfId="21"/>
    <cellStyle name="40% - Énfasis1 3" xfId="22"/>
    <cellStyle name="40% - Énfasis2 2" xfId="23"/>
    <cellStyle name="40% - Énfasis2 3" xfId="24"/>
    <cellStyle name="40% - Énfasis3 2" xfId="25"/>
    <cellStyle name="40% - Énfasis3 3" xfId="26"/>
    <cellStyle name="40% - Énfasis4 2" xfId="27"/>
    <cellStyle name="40% - Énfasis4 3" xfId="28"/>
    <cellStyle name="40% - Énfasis5 2" xfId="29"/>
    <cellStyle name="40% - Énfasis5 3" xfId="30"/>
    <cellStyle name="40% - Énfasis6 2" xfId="31"/>
    <cellStyle name="40% - Énfasis6 3" xfId="32"/>
    <cellStyle name="60% - Énfasis1 2" xfId="33"/>
    <cellStyle name="60% - Énfasis2 2" xfId="34"/>
    <cellStyle name="60% - Énfasis3 2" xfId="35"/>
    <cellStyle name="60% - Énfasis4 2" xfId="36"/>
    <cellStyle name="60% - Énfasis5 2" xfId="37"/>
    <cellStyle name="60% - Énfasis6 2" xfId="38"/>
    <cellStyle name="Buena 2" xfId="39"/>
    <cellStyle name="Buena 3" xfId="40"/>
    <cellStyle name="Cálculo 2" xfId="41"/>
    <cellStyle name="Celda de comprobación 2" xfId="42"/>
    <cellStyle name="Celda vinculada 2" xfId="43"/>
    <cellStyle name="Encabezado 4 2" xfId="44"/>
    <cellStyle name="Énfasis1 2" xfId="45"/>
    <cellStyle name="Énfasis1 3" xfId="46"/>
    <cellStyle name="Énfasis2 2" xfId="47"/>
    <cellStyle name="Énfasis2 3" xfId="48"/>
    <cellStyle name="Énfasis3 2" xfId="49"/>
    <cellStyle name="Énfasis3 3" xfId="50"/>
    <cellStyle name="Énfasis4 2" xfId="51"/>
    <cellStyle name="Énfasis4 3" xfId="52"/>
    <cellStyle name="Énfasis5 2" xfId="53"/>
    <cellStyle name="Énfasis5 3" xfId="54"/>
    <cellStyle name="Énfasis6 2" xfId="55"/>
    <cellStyle name="Énfasis6 3" xfId="56"/>
    <cellStyle name="Entrada 2" xfId="57"/>
    <cellStyle name="Euro" xfId="2"/>
    <cellStyle name="Euro 2" xfId="58"/>
    <cellStyle name="Hipervínculo 2" xfId="59"/>
    <cellStyle name="Incorrecto 2" xfId="60"/>
    <cellStyle name="Incorrecto 3" xfId="61"/>
    <cellStyle name="Millares" xfId="1" builtinId="3"/>
    <cellStyle name="Millares 2" xfId="62"/>
    <cellStyle name="Millares 2 2" xfId="63"/>
    <cellStyle name="Millares 3" xfId="64"/>
    <cellStyle name="Millares 4" xfId="65"/>
    <cellStyle name="Millares 4 2" xfId="66"/>
    <cellStyle name="Millares 5" xfId="8"/>
    <cellStyle name="Millares 5 2" xfId="67"/>
    <cellStyle name="Millares 5 3" xfId="68"/>
    <cellStyle name="Millares 6" xfId="69"/>
    <cellStyle name="Millares 6 2" xfId="70"/>
    <cellStyle name="Neutral 2" xfId="71"/>
    <cellStyle name="Normal" xfId="0" builtinId="0"/>
    <cellStyle name="Normal 2" xfId="3"/>
    <cellStyle name="Normal 2 2" xfId="72"/>
    <cellStyle name="Normal 2 3" xfId="73"/>
    <cellStyle name="Normal 2 4" xfId="74"/>
    <cellStyle name="Normal 2 5" xfId="75"/>
    <cellStyle name="Normal 3" xfId="4"/>
    <cellStyle name="Normal 3 2" xfId="76"/>
    <cellStyle name="Normal 4" xfId="5"/>
    <cellStyle name="Normal 4 2" xfId="7"/>
    <cellStyle name="Normal 4 3" xfId="77"/>
    <cellStyle name="Normal 5" xfId="6"/>
    <cellStyle name="Notas 2" xfId="78"/>
    <cellStyle name="Porcentaje 2" xfId="79"/>
    <cellStyle name="Porcentaje 3" xfId="80"/>
    <cellStyle name="Porcentaje 3 2" xfId="81"/>
    <cellStyle name="Salida 2" xfId="82"/>
    <cellStyle name="Texto de advertencia 2" xfId="83"/>
    <cellStyle name="Texto explicativo 2" xfId="84"/>
    <cellStyle name="Texto explicativo 3" xfId="85"/>
    <cellStyle name="Título 1 2" xfId="86"/>
    <cellStyle name="Título 1 3" xfId="87"/>
    <cellStyle name="Título 2 2" xfId="88"/>
    <cellStyle name="Título 2 3" xfId="89"/>
    <cellStyle name="Título 3 2" xfId="90"/>
    <cellStyle name="Título 3 3" xfId="91"/>
    <cellStyle name="Título 4" xfId="92"/>
    <cellStyle name="Total 2" xfId="93"/>
  </cellStyles>
  <dxfs count="14"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385869449248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'Abr 2013 - UF'!$D$27:$E$27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('Abr 2013 - UF'!$B$29:$C$40,'Abr 2013 -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UF'!$D$29:$D$40,'Abr 2013 - UF'!$D$42:$D$45)</c:f>
              <c:numCache>
                <c:formatCode>#,##0</c:formatCode>
                <c:ptCount val="16"/>
                <c:pt idx="0">
                  <c:v>123119.6592605972</c:v>
                </c:pt>
                <c:pt idx="1">
                  <c:v>119357.50956044074</c:v>
                </c:pt>
                <c:pt idx="2">
                  <c:v>138093.99058163862</c:v>
                </c:pt>
                <c:pt idx="3">
                  <c:v>100821.14411248679</c:v>
                </c:pt>
                <c:pt idx="4">
                  <c:v>103097.59027139042</c:v>
                </c:pt>
                <c:pt idx="5">
                  <c:v>158839.58612343372</c:v>
                </c:pt>
                <c:pt idx="6">
                  <c:v>118513.14825956577</c:v>
                </c:pt>
                <c:pt idx="7">
                  <c:v>99881.134590596557</c:v>
                </c:pt>
                <c:pt idx="8">
                  <c:v>81045.519378658515</c:v>
                </c:pt>
                <c:pt idx="9">
                  <c:v>117510.8841473065</c:v>
                </c:pt>
                <c:pt idx="10">
                  <c:v>98379.536893988712</c:v>
                </c:pt>
                <c:pt idx="11">
                  <c:v>105599.41983656373</c:v>
                </c:pt>
                <c:pt idx="12">
                  <c:v>136808.80377843161</c:v>
                </c:pt>
                <c:pt idx="13">
                  <c:v>127193.42088561977</c:v>
                </c:pt>
                <c:pt idx="14">
                  <c:v>142052.50918108996</c:v>
                </c:pt>
                <c:pt idx="15">
                  <c:v>126637.2770343911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 2013 - UF'!$F$27:$G$27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('Abr 2013 - UF'!$B$29:$C$40,'Abr 2013 -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UF'!$F$29:$F$40,'Abr 2013 - UF'!$F$42:$F$45)</c:f>
              <c:numCache>
                <c:formatCode>#,##0</c:formatCode>
                <c:ptCount val="16"/>
                <c:pt idx="0">
                  <c:v>819877.16565850121</c:v>
                </c:pt>
                <c:pt idx="1">
                  <c:v>768583.33402313653</c:v>
                </c:pt>
                <c:pt idx="2">
                  <c:v>817068.70745812065</c:v>
                </c:pt>
                <c:pt idx="3">
                  <c:v>726813.43608530983</c:v>
                </c:pt>
                <c:pt idx="4">
                  <c:v>868125.50384768494</c:v>
                </c:pt>
                <c:pt idx="5">
                  <c:v>996800.77521036635</c:v>
                </c:pt>
                <c:pt idx="6">
                  <c:v>865093.30813567876</c:v>
                </c:pt>
                <c:pt idx="7">
                  <c:v>900298.0290308597</c:v>
                </c:pt>
                <c:pt idx="8">
                  <c:v>716357.41884739744</c:v>
                </c:pt>
                <c:pt idx="9">
                  <c:v>926749.53069620475</c:v>
                </c:pt>
                <c:pt idx="10">
                  <c:v>824327.09747364966</c:v>
                </c:pt>
                <c:pt idx="11">
                  <c:v>714733.45114952768</c:v>
                </c:pt>
                <c:pt idx="12">
                  <c:v>1058774.9670626756</c:v>
                </c:pt>
                <c:pt idx="13">
                  <c:v>930111.33386341226</c:v>
                </c:pt>
                <c:pt idx="14">
                  <c:v>880100.90820985765</c:v>
                </c:pt>
                <c:pt idx="15">
                  <c:v>980038.37061931763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 2013 - UF'!$H$27:$I$27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('Abr 2013 - UF'!$B$29:$C$40,'Abr 2013 -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UF'!$H$29:$H$40,'Abr 2013 - UF'!$H$42:$H$45)</c:f>
              <c:numCache>
                <c:formatCode>#,##0</c:formatCode>
                <c:ptCount val="16"/>
                <c:pt idx="0">
                  <c:v>324690.25393898436</c:v>
                </c:pt>
                <c:pt idx="1">
                  <c:v>272644.49578965222</c:v>
                </c:pt>
                <c:pt idx="2">
                  <c:v>312641.55750166945</c:v>
                </c:pt>
                <c:pt idx="3">
                  <c:v>276815.26040593296</c:v>
                </c:pt>
                <c:pt idx="4">
                  <c:v>381195.35479105619</c:v>
                </c:pt>
                <c:pt idx="5">
                  <c:v>396671.1897965644</c:v>
                </c:pt>
                <c:pt idx="6">
                  <c:v>296421.98190353875</c:v>
                </c:pt>
                <c:pt idx="7">
                  <c:v>288238.17603287264</c:v>
                </c:pt>
                <c:pt idx="8">
                  <c:v>222239.84241250029</c:v>
                </c:pt>
                <c:pt idx="9">
                  <c:v>256415.72528537986</c:v>
                </c:pt>
                <c:pt idx="10">
                  <c:v>252401.81832360072</c:v>
                </c:pt>
                <c:pt idx="11">
                  <c:v>252865.78912058353</c:v>
                </c:pt>
                <c:pt idx="12">
                  <c:v>316751.29133205616</c:v>
                </c:pt>
                <c:pt idx="13">
                  <c:v>298480.29164813197</c:v>
                </c:pt>
                <c:pt idx="14">
                  <c:v>242691.67991188623</c:v>
                </c:pt>
                <c:pt idx="15">
                  <c:v>389833.88962292619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0304"/>
        <c:axId val="102451840"/>
      </c:lineChart>
      <c:catAx>
        <c:axId val="10245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45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5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450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9900347822"/>
          <c:y val="0.90333611707627448"/>
          <c:w val="0.31083904146128072"/>
          <c:h val="7.3333333333333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0168287783"/>
          <c:y val="3.6764746511949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'Abr 2013 - UF'!$D$27:$E$27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('Abr 2013 - UF'!$B$29:$C$40,'Abr 2013 -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UF'!$E$29:$E$40,'Abr 2013 - UF'!$E$42:$E$45)</c:f>
              <c:numCache>
                <c:formatCode>#,##0</c:formatCode>
                <c:ptCount val="16"/>
                <c:pt idx="0">
                  <c:v>12341.812790025038</c:v>
                </c:pt>
                <c:pt idx="1">
                  <c:v>12237.077490191876</c:v>
                </c:pt>
                <c:pt idx="2">
                  <c:v>12097.047248770477</c:v>
                </c:pt>
                <c:pt idx="3">
                  <c:v>8763.3815482188165</c:v>
                </c:pt>
                <c:pt idx="4">
                  <c:v>10161.600121786601</c:v>
                </c:pt>
                <c:pt idx="5">
                  <c:v>18154.077435317773</c:v>
                </c:pt>
                <c:pt idx="6">
                  <c:v>11880.973484966422</c:v>
                </c:pt>
                <c:pt idx="7">
                  <c:v>11144.928663048508</c:v>
                </c:pt>
                <c:pt idx="8">
                  <c:v>9436.9172146840247</c:v>
                </c:pt>
                <c:pt idx="9">
                  <c:v>11442.360886814551</c:v>
                </c:pt>
                <c:pt idx="10">
                  <c:v>8920.0428278023719</c:v>
                </c:pt>
                <c:pt idx="11">
                  <c:v>10846.696081300719</c:v>
                </c:pt>
                <c:pt idx="12">
                  <c:v>12966.436757849999</c:v>
                </c:pt>
                <c:pt idx="13">
                  <c:v>11432.271217455796</c:v>
                </c:pt>
                <c:pt idx="14">
                  <c:v>14149.543219353758</c:v>
                </c:pt>
                <c:pt idx="15">
                  <c:v>12403.248887029213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 2013 - UF'!$F$27:$G$27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('Abr 2013 - UF'!$B$29:$C$40,'Abr 2013 -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UF'!$G$29:$G$40,'Abr 2013 - UF'!$G$42:$G$45)</c:f>
              <c:numCache>
                <c:formatCode>#,##0</c:formatCode>
                <c:ptCount val="16"/>
                <c:pt idx="0">
                  <c:v>112514.17930526059</c:v>
                </c:pt>
                <c:pt idx="1">
                  <c:v>123774.48573582132</c:v>
                </c:pt>
                <c:pt idx="2">
                  <c:v>110658.97500456308</c:v>
                </c:pt>
                <c:pt idx="3">
                  <c:v>103284.02054613008</c:v>
                </c:pt>
                <c:pt idx="4">
                  <c:v>128235.54000426656</c:v>
                </c:pt>
                <c:pt idx="5">
                  <c:v>126306.43912052439</c:v>
                </c:pt>
                <c:pt idx="6">
                  <c:v>108609.1121499163</c:v>
                </c:pt>
                <c:pt idx="7">
                  <c:v>119136.85030117146</c:v>
                </c:pt>
                <c:pt idx="8">
                  <c:v>96445.034598750761</c:v>
                </c:pt>
                <c:pt idx="9">
                  <c:v>135264.99000203179</c:v>
                </c:pt>
                <c:pt idx="10">
                  <c:v>108829.84763797681</c:v>
                </c:pt>
                <c:pt idx="11">
                  <c:v>94519.382461347894</c:v>
                </c:pt>
                <c:pt idx="12">
                  <c:v>131380.85627630373</c:v>
                </c:pt>
                <c:pt idx="13">
                  <c:v>134655.89075990691</c:v>
                </c:pt>
                <c:pt idx="14">
                  <c:v>120343.78156808589</c:v>
                </c:pt>
                <c:pt idx="15">
                  <c:v>143830.50743475967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 2013 - UF'!$H$27:$I$27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('Abr 2013 - UF'!$B$29:$C$40,'Abr 2013 - UF'!$B$42:$C$53)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UF'!$I$29:$I$40,'Abr 2013 - UF'!$I$42:$I$45)</c:f>
              <c:numCache>
                <c:formatCode>#,##0</c:formatCode>
                <c:ptCount val="16"/>
                <c:pt idx="0">
                  <c:v>45537.159997174756</c:v>
                </c:pt>
                <c:pt idx="1">
                  <c:v>42503.397961214592</c:v>
                </c:pt>
                <c:pt idx="2">
                  <c:v>46279.760756479816</c:v>
                </c:pt>
                <c:pt idx="3">
                  <c:v>51222.340664080795</c:v>
                </c:pt>
                <c:pt idx="4">
                  <c:v>54214.605849918982</c:v>
                </c:pt>
                <c:pt idx="5">
                  <c:v>52582.754905772301</c:v>
                </c:pt>
                <c:pt idx="6">
                  <c:v>41317.961935661857</c:v>
                </c:pt>
                <c:pt idx="7">
                  <c:v>38018.164324130848</c:v>
                </c:pt>
                <c:pt idx="8">
                  <c:v>31265.858347562953</c:v>
                </c:pt>
                <c:pt idx="9">
                  <c:v>40874.284498736662</c:v>
                </c:pt>
                <c:pt idx="10">
                  <c:v>42115.150230410574</c:v>
                </c:pt>
                <c:pt idx="11">
                  <c:v>44969.431189264033</c:v>
                </c:pt>
                <c:pt idx="12">
                  <c:v>59975.653074061433</c:v>
                </c:pt>
                <c:pt idx="13">
                  <c:v>48046.612031552082</c:v>
                </c:pt>
                <c:pt idx="14">
                  <c:v>40297.909432937347</c:v>
                </c:pt>
                <c:pt idx="15">
                  <c:v>64946.1139136856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81728"/>
        <c:axId val="103483264"/>
      </c:lineChart>
      <c:catAx>
        <c:axId val="10348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48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48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481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10634446556"/>
          <c:y val="0.89338227458409802"/>
          <c:w val="0.31211512354059195"/>
          <c:h val="8.0882521263789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407208245311"/>
          <c:y val="3.6666766464077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'Abr 2013 - 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('Abr 2013 - US$'!$B$29:$C$40,'Abr 2013 -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US$'!$D$29:$D$40,'Abr 2013 - US$'!$D$42:$D$45)</c:f>
              <c:numCache>
                <c:formatCode>#,##0</c:formatCode>
                <c:ptCount val="16"/>
                <c:pt idx="0">
                  <c:v>5488714.1258777473</c:v>
                </c:pt>
                <c:pt idx="1">
                  <c:v>5561280.580228732</c:v>
                </c:pt>
                <c:pt idx="2">
                  <c:v>6398986.9791463371</c:v>
                </c:pt>
                <c:pt idx="3">
                  <c:v>4681922.8417060198</c:v>
                </c:pt>
                <c:pt idx="4">
                  <c:v>4682928.2086713174</c:v>
                </c:pt>
                <c:pt idx="5">
                  <c:v>7096266.1874784324</c:v>
                </c:pt>
                <c:pt idx="6">
                  <c:v>5451623.8821801534</c:v>
                </c:pt>
                <c:pt idx="7">
                  <c:v>4684453.850949659</c:v>
                </c:pt>
                <c:pt idx="8">
                  <c:v>3854535.0184126724</c:v>
                </c:pt>
                <c:pt idx="9">
                  <c:v>5602263.5075283507</c:v>
                </c:pt>
                <c:pt idx="10">
                  <c:v>4675526.9209464556</c:v>
                </c:pt>
                <c:pt idx="11">
                  <c:v>5068639.3144967854</c:v>
                </c:pt>
                <c:pt idx="12">
                  <c:v>6603412.3566184323</c:v>
                </c:pt>
                <c:pt idx="13">
                  <c:v>6144371.7163966931</c:v>
                </c:pt>
                <c:pt idx="14">
                  <c:v>6870539.1368338652</c:v>
                </c:pt>
                <c:pt idx="15">
                  <c:v>6139858.3543277159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 2013 - 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('Abr 2013 - US$'!$B$29:$C$40,'Abr 2013 -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US$'!$F$29:$F$40,'Abr 2013 - US$'!$F$42:$F$45)</c:f>
              <c:numCache>
                <c:formatCode>#,##0</c:formatCode>
                <c:ptCount val="16"/>
                <c:pt idx="0">
                  <c:v>36545855.086048916</c:v>
                </c:pt>
                <c:pt idx="1">
                  <c:v>35823440.080067851</c:v>
                </c:pt>
                <c:pt idx="2">
                  <c:v>37854831.302710943</c:v>
                </c:pt>
                <c:pt idx="3">
                  <c:v>33750742.385975666</c:v>
                </c:pt>
                <c:pt idx="4">
                  <c:v>39491753.150691263</c:v>
                </c:pt>
                <c:pt idx="5">
                  <c:v>44637287.581537962</c:v>
                </c:pt>
                <c:pt idx="6">
                  <c:v>39757983.873095945</c:v>
                </c:pt>
                <c:pt idx="7">
                  <c:v>42224570.377644107</c:v>
                </c:pt>
                <c:pt idx="8">
                  <c:v>34047933.180411458</c:v>
                </c:pt>
                <c:pt idx="9">
                  <c:v>44148107.248385198</c:v>
                </c:pt>
                <c:pt idx="10">
                  <c:v>39150631.456953667</c:v>
                </c:pt>
                <c:pt idx="11">
                  <c:v>34283372.071216546</c:v>
                </c:pt>
                <c:pt idx="12">
                  <c:v>51097257.501402713</c:v>
                </c:pt>
                <c:pt idx="13">
                  <c:v>44938482.889806435</c:v>
                </c:pt>
                <c:pt idx="14">
                  <c:v>42574717.991718709</c:v>
                </c:pt>
                <c:pt idx="15">
                  <c:v>47535968.023687221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 2013 - 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('Abr 2013 - US$'!$B$29:$C$40,'Abr 2013 -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US$'!$H$29:$H$40,'Abr 2013 - US$'!$H$42:$H$45)</c:f>
              <c:numCache>
                <c:formatCode>#,##0</c:formatCode>
                <c:ptCount val="16"/>
                <c:pt idx="0">
                  <c:v>14497589.737798691</c:v>
                </c:pt>
                <c:pt idx="1">
                  <c:v>12698333.328419033</c:v>
                </c:pt>
                <c:pt idx="2">
                  <c:v>14475738.644396247</c:v>
                </c:pt>
                <c:pt idx="3">
                  <c:v>12858975.966589008</c:v>
                </c:pt>
                <c:pt idx="4">
                  <c:v>17313339.44642055</c:v>
                </c:pt>
                <c:pt idx="5">
                  <c:v>17754192.968273234</c:v>
                </c:pt>
                <c:pt idx="6">
                  <c:v>13624526.170950318</c:v>
                </c:pt>
                <c:pt idx="7">
                  <c:v>13520398.628810635</c:v>
                </c:pt>
                <c:pt idx="8">
                  <c:v>10553221.238112591</c:v>
                </c:pt>
                <c:pt idx="9">
                  <c:v>12207679.137691453</c:v>
                </c:pt>
                <c:pt idx="10">
                  <c:v>11989364.220991407</c:v>
                </c:pt>
                <c:pt idx="11">
                  <c:v>12134709.33462644</c:v>
                </c:pt>
                <c:pt idx="12">
                  <c:v>15291994.496549789</c:v>
                </c:pt>
                <c:pt idx="13">
                  <c:v>14418861.164270794</c:v>
                </c:pt>
                <c:pt idx="14">
                  <c:v>11735480.074941399</c:v>
                </c:pt>
                <c:pt idx="15">
                  <c:v>18924825.739495274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49088"/>
        <c:axId val="104650624"/>
      </c:lineChart>
      <c:catAx>
        <c:axId val="10464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465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5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464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77664682157"/>
          <c:y val="0.9033362274582597"/>
          <c:w val="0.31083904146128072"/>
          <c:h val="7.3333532928155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1423511081"/>
          <c:y val="3.676481949190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'Abr 2013 - 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('Abr 2013 - US$'!$B$29:$C$40,'Abr 2013 -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US$'!$E$29:$E$40,'Abr 2013 - US$'!$E$42:$E$45)</c:f>
              <c:numCache>
                <c:formatCode>#,##0</c:formatCode>
                <c:ptCount val="16"/>
                <c:pt idx="0">
                  <c:v>549778.16791163164</c:v>
                </c:pt>
                <c:pt idx="1">
                  <c:v>570527.99927194114</c:v>
                </c:pt>
                <c:pt idx="2">
                  <c:v>560604.83208116936</c:v>
                </c:pt>
                <c:pt idx="3">
                  <c:v>406794.42317864497</c:v>
                </c:pt>
                <c:pt idx="4">
                  <c:v>462649.26011498366</c:v>
                </c:pt>
                <c:pt idx="5">
                  <c:v>809983.45930301852</c:v>
                </c:pt>
                <c:pt idx="6">
                  <c:v>546190.0700677929</c:v>
                </c:pt>
                <c:pt idx="7">
                  <c:v>522567.99137549521</c:v>
                </c:pt>
                <c:pt idx="8">
                  <c:v>448289.90927587164</c:v>
                </c:pt>
                <c:pt idx="9">
                  <c:v>545363.30645545211</c:v>
                </c:pt>
                <c:pt idx="10">
                  <c:v>423789.04097466683</c:v>
                </c:pt>
                <c:pt idx="11">
                  <c:v>520855.60631483601</c:v>
                </c:pt>
                <c:pt idx="12">
                  <c:v>625726.6241115157</c:v>
                </c:pt>
                <c:pt idx="13">
                  <c:v>552164.13971764583</c:v>
                </c:pt>
                <c:pt idx="14">
                  <c:v>684317.67541711533</c:v>
                </c:pt>
                <c:pt idx="15">
                  <c:v>601474.1663086972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 2013 - 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('Abr 2013 - US$'!$B$29:$C$40,'Abr 2013 -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US$'!$G$29:$G$40,'Abr 2013 - US$'!$G$42:$G$45)</c:f>
              <c:numCache>
                <c:formatCode>#,##0</c:formatCode>
                <c:ptCount val="16"/>
                <c:pt idx="0">
                  <c:v>5006132.9603297682</c:v>
                </c:pt>
                <c:pt idx="1">
                  <c:v>5771155.7028618157</c:v>
                </c:pt>
                <c:pt idx="2">
                  <c:v>5123876.9803929552</c:v>
                </c:pt>
                <c:pt idx="3">
                  <c:v>4795437.398084579</c:v>
                </c:pt>
                <c:pt idx="4">
                  <c:v>5850616.0831152415</c:v>
                </c:pt>
                <c:pt idx="5">
                  <c:v>5653357.0451152343</c:v>
                </c:pt>
                <c:pt idx="6">
                  <c:v>4994057.0973585015</c:v>
                </c:pt>
                <c:pt idx="7">
                  <c:v>5588479.7849173807</c:v>
                </c:pt>
                <c:pt idx="8">
                  <c:v>4586134.4320637761</c:v>
                </c:pt>
                <c:pt idx="9">
                  <c:v>6443891.4089435106</c:v>
                </c:pt>
                <c:pt idx="10">
                  <c:v>5166977.960028802</c:v>
                </c:pt>
                <c:pt idx="11">
                  <c:v>4534308.6021575145</c:v>
                </c:pt>
                <c:pt idx="12">
                  <c:v>6338490.0571223218</c:v>
                </c:pt>
                <c:pt idx="13">
                  <c:v>6505711.8073621104</c:v>
                </c:pt>
                <c:pt idx="14">
                  <c:v>5822855.1488085771</c:v>
                </c:pt>
                <c:pt idx="15">
                  <c:v>6976391.9871500665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 2013 - 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('Abr 2013 - US$'!$B$29:$C$40,'Abr 2013 - 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('Abr 2013 - US$'!$I$29:$I$40,'Abr 2013 - US$'!$I$42:$I$45)</c:f>
              <c:numCache>
                <c:formatCode>#,##0</c:formatCode>
                <c:ptCount val="16"/>
                <c:pt idx="0">
                  <c:v>2027838.0399449554</c:v>
                </c:pt>
                <c:pt idx="1">
                  <c:v>1979807.810886072</c:v>
                </c:pt>
                <c:pt idx="2">
                  <c:v>2144060.8577810503</c:v>
                </c:pt>
                <c:pt idx="3">
                  <c:v>2380409.1712038</c:v>
                </c:pt>
                <c:pt idx="4">
                  <c:v>2461213.3485425632</c:v>
                </c:pt>
                <c:pt idx="5">
                  <c:v>2353480.4771102304</c:v>
                </c:pt>
                <c:pt idx="6">
                  <c:v>1898309.4425518918</c:v>
                </c:pt>
                <c:pt idx="7">
                  <c:v>1784429.3704791064</c:v>
                </c:pt>
                <c:pt idx="8">
                  <c:v>1485313.6532041249</c:v>
                </c:pt>
                <c:pt idx="9">
                  <c:v>1946986.6340723773</c:v>
                </c:pt>
                <c:pt idx="10">
                  <c:v>1999930.7408970529</c:v>
                </c:pt>
                <c:pt idx="11">
                  <c:v>2157542.7382361223</c:v>
                </c:pt>
                <c:pt idx="12">
                  <c:v>2894951.8506210083</c:v>
                </c:pt>
                <c:pt idx="13">
                  <c:v>2320902.8099297849</c:v>
                </c:pt>
                <c:pt idx="14">
                  <c:v>1948127.804066048</c:v>
                </c:pt>
                <c:pt idx="15">
                  <c:v>3151453.1428955644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8528"/>
        <c:axId val="104680064"/>
      </c:lineChart>
      <c:catAx>
        <c:axId val="1046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468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8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467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090156413373"/>
          <c:y val="0.89338206309117019"/>
          <c:w val="0.31211510146597526"/>
          <c:h val="8.0882285940672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24</xdr:row>
      <xdr:rowOff>161925</xdr:rowOff>
    </xdr:from>
    <xdr:to>
      <xdr:col>15</xdr:col>
      <xdr:colOff>590550</xdr:colOff>
      <xdr:row>38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38</xdr:row>
      <xdr:rowOff>76200</xdr:rowOff>
    </xdr:from>
    <xdr:to>
      <xdr:col>15</xdr:col>
      <xdr:colOff>600075</xdr:colOff>
      <xdr:row>53</xdr:row>
      <xdr:rowOff>152400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24</xdr:row>
      <xdr:rowOff>152400</xdr:rowOff>
    </xdr:from>
    <xdr:to>
      <xdr:col>15</xdr:col>
      <xdr:colOff>571500</xdr:colOff>
      <xdr:row>38</xdr:row>
      <xdr:rowOff>57150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742950</xdr:colOff>
      <xdr:row>38</xdr:row>
      <xdr:rowOff>76200</xdr:rowOff>
    </xdr:from>
    <xdr:to>
      <xdr:col>15</xdr:col>
      <xdr:colOff>561975</xdr:colOff>
      <xdr:row>53</xdr:row>
      <xdr:rowOff>142875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tabSelected="1" zoomScale="75" zoomScaleNormal="75" workbookViewId="0">
      <selection activeCell="B3" sqref="B3:L3"/>
    </sheetView>
  </sheetViews>
  <sheetFormatPr baseColWidth="10" defaultRowHeight="15" x14ac:dyDescent="0.25"/>
  <cols>
    <col min="1" max="1" width="11.42578125" style="183"/>
    <col min="2" max="3" width="11.5703125" style="183" bestFit="1" customWidth="1"/>
    <col min="4" max="5" width="15.140625" style="183" bestFit="1" customWidth="1"/>
    <col min="6" max="6" width="17.140625" style="183" customWidth="1"/>
    <col min="7" max="11" width="15.140625" style="183" bestFit="1" customWidth="1"/>
    <col min="12" max="16384" width="11.42578125" style="183"/>
  </cols>
  <sheetData>
    <row r="1" spans="2:12" ht="15.75" thickBot="1" x14ac:dyDescent="0.3"/>
    <row r="2" spans="2:12" ht="15.75" thickBot="1" x14ac:dyDescent="0.3">
      <c r="B2" s="266" t="s">
        <v>91</v>
      </c>
      <c r="C2" s="267"/>
      <c r="D2" s="267"/>
      <c r="E2" s="267"/>
      <c r="F2" s="267"/>
      <c r="G2" s="267"/>
      <c r="H2" s="267"/>
      <c r="I2" s="267"/>
      <c r="J2" s="267"/>
      <c r="K2" s="268" t="s">
        <v>92</v>
      </c>
      <c r="L2" s="269"/>
    </row>
    <row r="3" spans="2:12" x14ac:dyDescent="0.25">
      <c r="B3" s="270" t="s">
        <v>1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2:12" x14ac:dyDescent="0.2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2:12" x14ac:dyDescent="0.2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2" x14ac:dyDescent="0.25">
      <c r="B6" s="271" t="s">
        <v>2</v>
      </c>
      <c r="C6" s="272"/>
      <c r="D6" s="272"/>
      <c r="E6" s="272"/>
      <c r="F6" s="272"/>
      <c r="G6" s="272"/>
      <c r="H6" s="272"/>
      <c r="I6" s="272"/>
      <c r="J6" s="272"/>
      <c r="K6" s="272"/>
      <c r="L6" s="273"/>
    </row>
    <row r="7" spans="2:12" x14ac:dyDescent="0.25">
      <c r="B7" s="274"/>
      <c r="C7" s="275"/>
      <c r="D7" s="275"/>
      <c r="E7" s="275"/>
      <c r="F7" s="275"/>
      <c r="G7" s="275"/>
      <c r="H7" s="275"/>
      <c r="I7" s="275"/>
      <c r="J7" s="275"/>
      <c r="K7" s="275"/>
      <c r="L7" s="276"/>
    </row>
    <row r="8" spans="2:12" x14ac:dyDescent="0.25"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9"/>
    </row>
    <row r="9" spans="2:12" x14ac:dyDescent="0.25"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</row>
    <row r="10" spans="2:12" x14ac:dyDescent="0.25">
      <c r="B10" s="280" t="s">
        <v>4</v>
      </c>
      <c r="C10" s="281"/>
      <c r="D10" s="281"/>
      <c r="E10" s="282"/>
      <c r="F10" s="271" t="s">
        <v>5</v>
      </c>
      <c r="G10" s="272"/>
      <c r="H10" s="272"/>
      <c r="I10" s="272"/>
      <c r="J10" s="272"/>
      <c r="K10" s="272"/>
      <c r="L10" s="273"/>
    </row>
    <row r="11" spans="2:12" x14ac:dyDescent="0.25">
      <c r="B11" s="186"/>
      <c r="C11" s="187"/>
      <c r="D11" s="187"/>
      <c r="E11" s="187"/>
      <c r="F11" s="277"/>
      <c r="G11" s="278"/>
      <c r="H11" s="278"/>
      <c r="I11" s="278"/>
      <c r="J11" s="278"/>
      <c r="K11" s="278"/>
      <c r="L11" s="279"/>
    </row>
    <row r="12" spans="2:12" x14ac:dyDescent="0.25">
      <c r="B12" s="186"/>
      <c r="C12" s="187"/>
      <c r="D12" s="187"/>
      <c r="E12" s="187"/>
      <c r="F12" s="187"/>
      <c r="G12" s="188"/>
      <c r="H12" s="188"/>
      <c r="I12" s="186"/>
      <c r="J12" s="187"/>
      <c r="K12" s="187"/>
      <c r="L12" s="187"/>
    </row>
    <row r="13" spans="2:12" x14ac:dyDescent="0.25">
      <c r="B13" s="280" t="s">
        <v>6</v>
      </c>
      <c r="C13" s="281"/>
      <c r="D13" s="281"/>
      <c r="E13" s="282"/>
      <c r="F13" s="271" t="s">
        <v>7</v>
      </c>
      <c r="G13" s="272"/>
      <c r="H13" s="272"/>
      <c r="I13" s="272"/>
      <c r="J13" s="272"/>
      <c r="K13" s="272"/>
      <c r="L13" s="273"/>
    </row>
    <row r="14" spans="2:12" x14ac:dyDescent="0.25">
      <c r="B14" s="186"/>
      <c r="C14" s="187"/>
      <c r="D14" s="187"/>
      <c r="E14" s="187"/>
      <c r="F14" s="274"/>
      <c r="G14" s="275"/>
      <c r="H14" s="275"/>
      <c r="I14" s="275"/>
      <c r="J14" s="275"/>
      <c r="K14" s="275"/>
      <c r="L14" s="276"/>
    </row>
    <row r="15" spans="2:12" x14ac:dyDescent="0.25">
      <c r="B15" s="186"/>
      <c r="C15" s="187"/>
      <c r="D15" s="187"/>
      <c r="E15" s="187"/>
      <c r="F15" s="286" t="s">
        <v>50</v>
      </c>
      <c r="G15" s="275"/>
      <c r="H15" s="275"/>
      <c r="I15" s="275"/>
      <c r="J15" s="275"/>
      <c r="K15" s="275"/>
      <c r="L15" s="276"/>
    </row>
    <row r="16" spans="2:12" x14ac:dyDescent="0.25">
      <c r="B16" s="186"/>
      <c r="C16" s="187"/>
      <c r="D16" s="187"/>
      <c r="E16" s="187"/>
      <c r="F16" s="274"/>
      <c r="G16" s="275"/>
      <c r="H16" s="275"/>
      <c r="I16" s="275"/>
      <c r="J16" s="275"/>
      <c r="K16" s="275"/>
      <c r="L16" s="276"/>
    </row>
    <row r="17" spans="2:12" x14ac:dyDescent="0.25">
      <c r="B17" s="186"/>
      <c r="C17" s="187"/>
      <c r="D17" s="187"/>
      <c r="E17" s="187"/>
      <c r="F17" s="189" t="s">
        <v>9</v>
      </c>
      <c r="G17" s="190"/>
      <c r="H17" s="190"/>
      <c r="I17" s="191"/>
      <c r="J17" s="192"/>
      <c r="K17" s="192"/>
      <c r="L17" s="193"/>
    </row>
    <row r="18" spans="2:12" x14ac:dyDescent="0.25">
      <c r="B18" s="194"/>
      <c r="C18" s="195"/>
      <c r="D18" s="195"/>
      <c r="E18" s="195"/>
      <c r="F18" s="195"/>
      <c r="G18" s="195"/>
      <c r="H18" s="195"/>
      <c r="I18" s="195"/>
      <c r="J18" s="195"/>
      <c r="K18" s="195"/>
      <c r="L18" s="196"/>
    </row>
    <row r="19" spans="2:12" x14ac:dyDescent="0.25"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</row>
    <row r="20" spans="2:12" x14ac:dyDescent="0.25">
      <c r="B20" s="287" t="s">
        <v>93</v>
      </c>
      <c r="C20" s="288"/>
      <c r="D20" s="288"/>
      <c r="E20" s="288"/>
      <c r="F20" s="288"/>
      <c r="G20" s="288"/>
      <c r="H20" s="288"/>
      <c r="I20" s="288"/>
      <c r="J20" s="288"/>
      <c r="K20" s="288"/>
      <c r="L20" s="289"/>
    </row>
    <row r="21" spans="2:12" x14ac:dyDescent="0.25">
      <c r="B21" s="197" t="s">
        <v>94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</row>
    <row r="22" spans="2:12" ht="15.75" thickBot="1" x14ac:dyDescent="0.3"/>
    <row r="23" spans="2:12" ht="15.75" thickBot="1" x14ac:dyDescent="0.3">
      <c r="B23" s="197"/>
      <c r="C23" s="197"/>
      <c r="D23" s="290" t="s">
        <v>12</v>
      </c>
      <c r="E23" s="291"/>
      <c r="F23" s="292" t="s">
        <v>13</v>
      </c>
      <c r="G23" s="292"/>
      <c r="H23" s="292"/>
      <c r="I23" s="292"/>
      <c r="J23" s="293" t="s">
        <v>14</v>
      </c>
      <c r="K23" s="294"/>
    </row>
    <row r="24" spans="2:12" ht="15.75" thickBot="1" x14ac:dyDescent="0.3">
      <c r="B24" s="297"/>
      <c r="C24" s="297"/>
      <c r="D24" s="290" t="s">
        <v>15</v>
      </c>
      <c r="E24" s="291"/>
      <c r="F24" s="298" t="s">
        <v>16</v>
      </c>
      <c r="G24" s="299"/>
      <c r="H24" s="299" t="s">
        <v>17</v>
      </c>
      <c r="I24" s="300"/>
      <c r="J24" s="295"/>
      <c r="K24" s="296"/>
    </row>
    <row r="25" spans="2:12" ht="27" thickBot="1" x14ac:dyDescent="0.3">
      <c r="B25" s="198" t="s">
        <v>18</v>
      </c>
      <c r="C25" s="199" t="s">
        <v>19</v>
      </c>
      <c r="D25" s="200" t="s">
        <v>95</v>
      </c>
      <c r="E25" s="201" t="s">
        <v>96</v>
      </c>
      <c r="F25" s="202" t="s">
        <v>95</v>
      </c>
      <c r="G25" s="203" t="s">
        <v>96</v>
      </c>
      <c r="H25" s="203" t="s">
        <v>95</v>
      </c>
      <c r="I25" s="204" t="s">
        <v>96</v>
      </c>
      <c r="J25" s="205" t="s">
        <v>95</v>
      </c>
      <c r="K25" s="206" t="s">
        <v>96</v>
      </c>
    </row>
    <row r="26" spans="2:12" x14ac:dyDescent="0.25">
      <c r="B26" s="301">
        <v>2010</v>
      </c>
      <c r="C26" s="207" t="s">
        <v>31</v>
      </c>
      <c r="D26" s="208">
        <v>205236</v>
      </c>
      <c r="E26" s="209">
        <v>204723</v>
      </c>
      <c r="F26" s="210">
        <v>50480</v>
      </c>
      <c r="G26" s="211">
        <v>49888</v>
      </c>
      <c r="H26" s="211">
        <v>12556</v>
      </c>
      <c r="I26" s="212">
        <v>12317</v>
      </c>
      <c r="J26" s="213">
        <f>+D26+F26+H26</f>
        <v>268272</v>
      </c>
      <c r="K26" s="214">
        <f>+E26+G26+I26</f>
        <v>266928</v>
      </c>
    </row>
    <row r="27" spans="2:12" x14ac:dyDescent="0.25">
      <c r="B27" s="302"/>
      <c r="C27" s="207" t="s">
        <v>32</v>
      </c>
      <c r="D27" s="208">
        <v>173436</v>
      </c>
      <c r="E27" s="209">
        <v>173165</v>
      </c>
      <c r="F27" s="210">
        <v>49823</v>
      </c>
      <c r="G27" s="211">
        <v>49290</v>
      </c>
      <c r="H27" s="211">
        <v>12732</v>
      </c>
      <c r="I27" s="212">
        <v>12610</v>
      </c>
      <c r="J27" s="215">
        <f t="shared" ref="J27:K29" si="0">+D27+F27+H27</f>
        <v>235991</v>
      </c>
      <c r="K27" s="216">
        <f t="shared" si="0"/>
        <v>235065</v>
      </c>
    </row>
    <row r="28" spans="2:12" x14ac:dyDescent="0.25">
      <c r="B28" s="302"/>
      <c r="C28" s="207" t="s">
        <v>33</v>
      </c>
      <c r="D28" s="208">
        <v>200269</v>
      </c>
      <c r="E28" s="209">
        <v>200043</v>
      </c>
      <c r="F28" s="210">
        <v>50197</v>
      </c>
      <c r="G28" s="211">
        <v>49659</v>
      </c>
      <c r="H28" s="211">
        <v>14915</v>
      </c>
      <c r="I28" s="212">
        <v>14804</v>
      </c>
      <c r="J28" s="215">
        <f t="shared" si="0"/>
        <v>265381</v>
      </c>
      <c r="K28" s="216">
        <f t="shared" si="0"/>
        <v>264506</v>
      </c>
    </row>
    <row r="29" spans="2:12" ht="15.75" thickBot="1" x14ac:dyDescent="0.3">
      <c r="B29" s="303"/>
      <c r="C29" s="217" t="s">
        <v>34</v>
      </c>
      <c r="D29" s="218">
        <v>179356</v>
      </c>
      <c r="E29" s="219">
        <v>179080</v>
      </c>
      <c r="F29" s="220">
        <v>53405</v>
      </c>
      <c r="G29" s="221">
        <v>52934</v>
      </c>
      <c r="H29" s="221">
        <v>10990</v>
      </c>
      <c r="I29" s="222">
        <v>10850</v>
      </c>
      <c r="J29" s="223">
        <f t="shared" si="0"/>
        <v>243751</v>
      </c>
      <c r="K29" s="224">
        <f t="shared" si="0"/>
        <v>242864</v>
      </c>
    </row>
    <row r="30" spans="2:12" ht="15.75" thickBot="1" x14ac:dyDescent="0.3">
      <c r="B30" s="304">
        <v>2010</v>
      </c>
      <c r="C30" s="300"/>
      <c r="D30" s="225">
        <f>+D26+D27+D28+D29</f>
        <v>758297</v>
      </c>
      <c r="E30" s="226">
        <f t="shared" ref="E30:I30" si="1">+E26+E27+E28+E29</f>
        <v>757011</v>
      </c>
      <c r="F30" s="225">
        <f t="shared" si="1"/>
        <v>203905</v>
      </c>
      <c r="G30" s="227">
        <f t="shared" si="1"/>
        <v>201771</v>
      </c>
      <c r="H30" s="227">
        <f t="shared" si="1"/>
        <v>51193</v>
      </c>
      <c r="I30" s="228">
        <f t="shared" si="1"/>
        <v>50581</v>
      </c>
      <c r="J30" s="229">
        <v>1013395</v>
      </c>
      <c r="K30" s="230">
        <v>1009363</v>
      </c>
    </row>
    <row r="31" spans="2:12" x14ac:dyDescent="0.25">
      <c r="B31" s="283">
        <v>2011</v>
      </c>
      <c r="C31" s="231" t="s">
        <v>23</v>
      </c>
      <c r="D31" s="232">
        <v>192452</v>
      </c>
      <c r="E31" s="233">
        <v>192261</v>
      </c>
      <c r="F31" s="232">
        <v>56378</v>
      </c>
      <c r="G31" s="234">
        <v>55923</v>
      </c>
      <c r="H31" s="234">
        <v>10728</v>
      </c>
      <c r="I31" s="233">
        <v>10553</v>
      </c>
      <c r="J31" s="213">
        <f>+D31+F31+H31</f>
        <v>259558</v>
      </c>
      <c r="K31" s="214">
        <f>+E31+G31+I31</f>
        <v>258737</v>
      </c>
    </row>
    <row r="32" spans="2:12" x14ac:dyDescent="0.25">
      <c r="B32" s="284"/>
      <c r="C32" s="235" t="s">
        <v>24</v>
      </c>
      <c r="D32" s="215">
        <v>157633</v>
      </c>
      <c r="E32" s="216">
        <v>157448</v>
      </c>
      <c r="F32" s="215">
        <v>47812</v>
      </c>
      <c r="G32" s="236">
        <v>47302</v>
      </c>
      <c r="H32" s="236">
        <v>9204</v>
      </c>
      <c r="I32" s="216">
        <v>9109</v>
      </c>
      <c r="J32" s="215">
        <f t="shared" ref="J32:K42" si="2">+D32+F32+H32</f>
        <v>214649</v>
      </c>
      <c r="K32" s="216">
        <f t="shared" si="2"/>
        <v>213859</v>
      </c>
    </row>
    <row r="33" spans="2:11" x14ac:dyDescent="0.25">
      <c r="B33" s="284"/>
      <c r="C33" s="235" t="s">
        <v>25</v>
      </c>
      <c r="D33" s="215">
        <v>203570</v>
      </c>
      <c r="E33" s="216">
        <v>203314</v>
      </c>
      <c r="F33" s="215">
        <v>59851</v>
      </c>
      <c r="G33" s="236">
        <v>59181</v>
      </c>
      <c r="H33" s="236">
        <v>17363</v>
      </c>
      <c r="I33" s="216">
        <v>17162</v>
      </c>
      <c r="J33" s="215">
        <f t="shared" si="2"/>
        <v>280784</v>
      </c>
      <c r="K33" s="216">
        <f t="shared" si="2"/>
        <v>279657</v>
      </c>
    </row>
    <row r="34" spans="2:11" x14ac:dyDescent="0.25">
      <c r="B34" s="284"/>
      <c r="C34" s="235" t="s">
        <v>26</v>
      </c>
      <c r="D34" s="215">
        <v>149116</v>
      </c>
      <c r="E34" s="216">
        <v>148837</v>
      </c>
      <c r="F34" s="215">
        <v>53763</v>
      </c>
      <c r="G34" s="236">
        <v>53088</v>
      </c>
      <c r="H34" s="236">
        <v>11779</v>
      </c>
      <c r="I34" s="216">
        <v>11525</v>
      </c>
      <c r="J34" s="215">
        <f t="shared" si="2"/>
        <v>214658</v>
      </c>
      <c r="K34" s="216">
        <f t="shared" si="2"/>
        <v>213450</v>
      </c>
    </row>
    <row r="35" spans="2:11" x14ac:dyDescent="0.25">
      <c r="B35" s="284"/>
      <c r="C35" s="235" t="s">
        <v>27</v>
      </c>
      <c r="D35" s="215">
        <v>191206</v>
      </c>
      <c r="E35" s="216">
        <v>190755</v>
      </c>
      <c r="F35" s="215">
        <v>58256</v>
      </c>
      <c r="G35" s="236">
        <v>57761</v>
      </c>
      <c r="H35" s="236">
        <v>12494</v>
      </c>
      <c r="I35" s="216">
        <v>12308</v>
      </c>
      <c r="J35" s="215">
        <f t="shared" si="2"/>
        <v>261956</v>
      </c>
      <c r="K35" s="216">
        <f t="shared" si="2"/>
        <v>260824</v>
      </c>
    </row>
    <row r="36" spans="2:11" x14ac:dyDescent="0.25">
      <c r="B36" s="284"/>
      <c r="C36" s="235" t="s">
        <v>28</v>
      </c>
      <c r="D36" s="215">
        <v>209167</v>
      </c>
      <c r="E36" s="216">
        <v>208890</v>
      </c>
      <c r="F36" s="215">
        <v>56247</v>
      </c>
      <c r="G36" s="236">
        <v>55556</v>
      </c>
      <c r="H36" s="236">
        <v>11731</v>
      </c>
      <c r="I36" s="216">
        <v>11457</v>
      </c>
      <c r="J36" s="215">
        <f t="shared" si="2"/>
        <v>277145</v>
      </c>
      <c r="K36" s="216">
        <f t="shared" si="2"/>
        <v>275903</v>
      </c>
    </row>
    <row r="37" spans="2:11" x14ac:dyDescent="0.25">
      <c r="B37" s="284"/>
      <c r="C37" s="235" t="s">
        <v>29</v>
      </c>
      <c r="D37" s="215">
        <v>176040</v>
      </c>
      <c r="E37" s="216">
        <v>175711</v>
      </c>
      <c r="F37" s="215">
        <v>52179</v>
      </c>
      <c r="G37" s="236">
        <v>51854</v>
      </c>
      <c r="H37" s="236">
        <v>12591</v>
      </c>
      <c r="I37" s="216">
        <v>12343</v>
      </c>
      <c r="J37" s="215">
        <f t="shared" si="2"/>
        <v>240810</v>
      </c>
      <c r="K37" s="216">
        <f t="shared" si="2"/>
        <v>239908</v>
      </c>
    </row>
    <row r="38" spans="2:11" x14ac:dyDescent="0.25">
      <c r="B38" s="284"/>
      <c r="C38" s="235" t="s">
        <v>30</v>
      </c>
      <c r="D38" s="215">
        <v>238572</v>
      </c>
      <c r="E38" s="216">
        <v>238254</v>
      </c>
      <c r="F38" s="215">
        <v>65858</v>
      </c>
      <c r="G38" s="236">
        <v>65120</v>
      </c>
      <c r="H38" s="236">
        <v>25007</v>
      </c>
      <c r="I38" s="216">
        <v>24575</v>
      </c>
      <c r="J38" s="215">
        <f t="shared" si="2"/>
        <v>329437</v>
      </c>
      <c r="K38" s="216">
        <f t="shared" si="2"/>
        <v>327949</v>
      </c>
    </row>
    <row r="39" spans="2:11" x14ac:dyDescent="0.25">
      <c r="B39" s="284"/>
      <c r="C39" s="235" t="s">
        <v>31</v>
      </c>
      <c r="D39" s="215">
        <v>167046</v>
      </c>
      <c r="E39" s="216">
        <v>166844</v>
      </c>
      <c r="F39" s="215">
        <v>59879</v>
      </c>
      <c r="G39" s="236">
        <v>59255</v>
      </c>
      <c r="H39" s="236">
        <v>20269</v>
      </c>
      <c r="I39" s="216">
        <v>19816</v>
      </c>
      <c r="J39" s="215">
        <f t="shared" si="2"/>
        <v>247194</v>
      </c>
      <c r="K39" s="216">
        <f t="shared" si="2"/>
        <v>245915</v>
      </c>
    </row>
    <row r="40" spans="2:11" x14ac:dyDescent="0.25">
      <c r="B40" s="284"/>
      <c r="C40" s="235" t="s">
        <v>32</v>
      </c>
      <c r="D40" s="215">
        <v>173928</v>
      </c>
      <c r="E40" s="216">
        <v>173772</v>
      </c>
      <c r="F40" s="215">
        <v>52972</v>
      </c>
      <c r="G40" s="236">
        <v>52497</v>
      </c>
      <c r="H40" s="236">
        <v>16095</v>
      </c>
      <c r="I40" s="216">
        <v>15943</v>
      </c>
      <c r="J40" s="215">
        <f t="shared" si="2"/>
        <v>242995</v>
      </c>
      <c r="K40" s="216">
        <f t="shared" si="2"/>
        <v>242212</v>
      </c>
    </row>
    <row r="41" spans="2:11" x14ac:dyDescent="0.25">
      <c r="B41" s="284"/>
      <c r="C41" s="235" t="s">
        <v>33</v>
      </c>
      <c r="D41" s="215">
        <v>176836</v>
      </c>
      <c r="E41" s="216">
        <v>176607</v>
      </c>
      <c r="F41" s="215">
        <v>51671</v>
      </c>
      <c r="G41" s="236">
        <v>50971</v>
      </c>
      <c r="H41" s="236">
        <v>17344</v>
      </c>
      <c r="I41" s="216">
        <v>17171</v>
      </c>
      <c r="J41" s="215">
        <f t="shared" si="2"/>
        <v>245851</v>
      </c>
      <c r="K41" s="216">
        <f t="shared" si="2"/>
        <v>244749</v>
      </c>
    </row>
    <row r="42" spans="2:11" ht="15.75" thickBot="1" x14ac:dyDescent="0.3">
      <c r="B42" s="285"/>
      <c r="C42" s="237" t="s">
        <v>34</v>
      </c>
      <c r="D42" s="215">
        <v>131550</v>
      </c>
      <c r="E42" s="216">
        <v>131303</v>
      </c>
      <c r="F42" s="215">
        <v>60777</v>
      </c>
      <c r="G42" s="236">
        <v>60094</v>
      </c>
      <c r="H42" s="236">
        <v>11234</v>
      </c>
      <c r="I42" s="216">
        <v>11071</v>
      </c>
      <c r="J42" s="238">
        <f t="shared" si="2"/>
        <v>203561</v>
      </c>
      <c r="K42" s="239">
        <f t="shared" si="2"/>
        <v>202468</v>
      </c>
    </row>
    <row r="43" spans="2:11" ht="20.25" customHeight="1" thickBot="1" x14ac:dyDescent="0.3">
      <c r="B43" s="304">
        <v>2011</v>
      </c>
      <c r="C43" s="300"/>
      <c r="D43" s="225">
        <f>SUM(D31:D42)</f>
        <v>2167116</v>
      </c>
      <c r="E43" s="226">
        <f t="shared" ref="E43:K43" si="3">SUM(E31:E42)</f>
        <v>2163996</v>
      </c>
      <c r="F43" s="225">
        <f t="shared" si="3"/>
        <v>675643</v>
      </c>
      <c r="G43" s="227">
        <f t="shared" si="3"/>
        <v>668602</v>
      </c>
      <c r="H43" s="227">
        <f t="shared" si="3"/>
        <v>175839</v>
      </c>
      <c r="I43" s="228">
        <f t="shared" si="3"/>
        <v>173033</v>
      </c>
      <c r="J43" s="225">
        <f t="shared" si="3"/>
        <v>3018598</v>
      </c>
      <c r="K43" s="228">
        <f t="shared" si="3"/>
        <v>3005631</v>
      </c>
    </row>
    <row r="44" spans="2:11" x14ac:dyDescent="0.25">
      <c r="B44" s="283">
        <v>2012</v>
      </c>
      <c r="C44" s="231" t="s">
        <v>23</v>
      </c>
      <c r="D44" s="213">
        <v>144562</v>
      </c>
      <c r="E44" s="214">
        <v>144288</v>
      </c>
      <c r="F44" s="213">
        <v>58224</v>
      </c>
      <c r="G44" s="240">
        <v>57741</v>
      </c>
      <c r="H44" s="240">
        <v>14444</v>
      </c>
      <c r="I44" s="214">
        <v>14229</v>
      </c>
      <c r="J44" s="213">
        <f>+D44+F44+H44</f>
        <v>217230</v>
      </c>
      <c r="K44" s="214">
        <f>+E44+G44+I44</f>
        <v>216258</v>
      </c>
    </row>
    <row r="45" spans="2:11" x14ac:dyDescent="0.25">
      <c r="B45" s="284"/>
      <c r="C45" s="235" t="s">
        <v>24</v>
      </c>
      <c r="D45" s="215">
        <v>158723</v>
      </c>
      <c r="E45" s="216">
        <v>158489</v>
      </c>
      <c r="F45" s="215">
        <v>51126</v>
      </c>
      <c r="G45" s="236">
        <v>50832</v>
      </c>
      <c r="H45" s="236">
        <v>12027</v>
      </c>
      <c r="I45" s="216">
        <v>11769</v>
      </c>
      <c r="J45" s="215">
        <f t="shared" ref="J45:K55" si="4">+D45+F45+H45</f>
        <v>221876</v>
      </c>
      <c r="K45" s="216">
        <f t="shared" si="4"/>
        <v>221090</v>
      </c>
    </row>
    <row r="46" spans="2:11" x14ac:dyDescent="0.25">
      <c r="B46" s="284"/>
      <c r="C46" s="235" t="s">
        <v>25</v>
      </c>
      <c r="D46" s="215">
        <v>204557</v>
      </c>
      <c r="E46" s="216">
        <v>204406</v>
      </c>
      <c r="F46" s="215">
        <v>57336</v>
      </c>
      <c r="G46" s="236">
        <v>56826</v>
      </c>
      <c r="H46" s="236">
        <v>14927</v>
      </c>
      <c r="I46" s="216">
        <v>14657</v>
      </c>
      <c r="J46" s="215">
        <f t="shared" si="4"/>
        <v>276820</v>
      </c>
      <c r="K46" s="216">
        <f t="shared" si="4"/>
        <v>275889</v>
      </c>
    </row>
    <row r="47" spans="2:11" x14ac:dyDescent="0.25">
      <c r="B47" s="284"/>
      <c r="C47" s="235" t="s">
        <v>26</v>
      </c>
      <c r="D47" s="215">
        <v>153576</v>
      </c>
      <c r="E47" s="216">
        <v>153459</v>
      </c>
      <c r="F47" s="215">
        <v>48093</v>
      </c>
      <c r="G47" s="236">
        <v>47560</v>
      </c>
      <c r="H47" s="236">
        <v>11998</v>
      </c>
      <c r="I47" s="216">
        <v>11895</v>
      </c>
      <c r="J47" s="215">
        <f t="shared" si="4"/>
        <v>213667</v>
      </c>
      <c r="K47" s="216">
        <f t="shared" si="4"/>
        <v>212914</v>
      </c>
    </row>
    <row r="48" spans="2:11" x14ac:dyDescent="0.25">
      <c r="B48" s="284"/>
      <c r="C48" s="235" t="s">
        <v>27</v>
      </c>
      <c r="D48" s="215">
        <v>183291</v>
      </c>
      <c r="E48" s="216">
        <v>183159</v>
      </c>
      <c r="F48" s="215">
        <v>53769</v>
      </c>
      <c r="G48" s="236">
        <v>53345</v>
      </c>
      <c r="H48" s="236">
        <v>16034</v>
      </c>
      <c r="I48" s="216">
        <v>15904</v>
      </c>
      <c r="J48" s="215">
        <f t="shared" si="4"/>
        <v>253094</v>
      </c>
      <c r="K48" s="216">
        <f t="shared" si="4"/>
        <v>252408</v>
      </c>
    </row>
    <row r="49" spans="2:11" x14ac:dyDescent="0.25">
      <c r="B49" s="284"/>
      <c r="C49" s="235" t="s">
        <v>28</v>
      </c>
      <c r="D49" s="215">
        <v>176600</v>
      </c>
      <c r="E49" s="216">
        <v>176486</v>
      </c>
      <c r="F49" s="215">
        <v>59034</v>
      </c>
      <c r="G49" s="236">
        <v>58408</v>
      </c>
      <c r="H49" s="236">
        <v>16958</v>
      </c>
      <c r="I49" s="216">
        <v>16787</v>
      </c>
      <c r="J49" s="215">
        <f t="shared" si="4"/>
        <v>252592</v>
      </c>
      <c r="K49" s="216">
        <f t="shared" si="4"/>
        <v>251681</v>
      </c>
    </row>
    <row r="50" spans="2:11" x14ac:dyDescent="0.25">
      <c r="B50" s="284"/>
      <c r="C50" s="235" t="s">
        <v>29</v>
      </c>
      <c r="D50" s="215">
        <v>151936</v>
      </c>
      <c r="E50" s="216">
        <v>151813</v>
      </c>
      <c r="F50" s="215">
        <v>54471</v>
      </c>
      <c r="G50" s="236">
        <v>54135</v>
      </c>
      <c r="H50" s="236">
        <v>12295</v>
      </c>
      <c r="I50" s="216">
        <v>12205</v>
      </c>
      <c r="J50" s="215">
        <f t="shared" si="4"/>
        <v>218702</v>
      </c>
      <c r="K50" s="216">
        <f t="shared" si="4"/>
        <v>218153</v>
      </c>
    </row>
    <row r="51" spans="2:11" x14ac:dyDescent="0.25">
      <c r="B51" s="284"/>
      <c r="C51" s="235" t="s">
        <v>30</v>
      </c>
      <c r="D51" s="215">
        <v>145646</v>
      </c>
      <c r="E51" s="216">
        <v>145586</v>
      </c>
      <c r="F51" s="215">
        <v>58505</v>
      </c>
      <c r="G51" s="236">
        <v>58115</v>
      </c>
      <c r="H51" s="236">
        <v>11958</v>
      </c>
      <c r="I51" s="216">
        <v>11870</v>
      </c>
      <c r="J51" s="215">
        <f t="shared" si="4"/>
        <v>216109</v>
      </c>
      <c r="K51" s="216">
        <f t="shared" si="4"/>
        <v>215571</v>
      </c>
    </row>
    <row r="52" spans="2:11" x14ac:dyDescent="0.25">
      <c r="B52" s="284"/>
      <c r="C52" s="235" t="s">
        <v>31</v>
      </c>
      <c r="D52" s="215">
        <v>126313</v>
      </c>
      <c r="E52" s="216">
        <v>126186</v>
      </c>
      <c r="F52" s="215">
        <v>45071</v>
      </c>
      <c r="G52" s="236">
        <v>44776</v>
      </c>
      <c r="H52" s="236">
        <v>9034</v>
      </c>
      <c r="I52" s="216">
        <v>8946</v>
      </c>
      <c r="J52" s="215">
        <f t="shared" si="4"/>
        <v>180418</v>
      </c>
      <c r="K52" s="216">
        <f t="shared" si="4"/>
        <v>179908</v>
      </c>
    </row>
    <row r="53" spans="2:11" x14ac:dyDescent="0.25">
      <c r="B53" s="284"/>
      <c r="C53" s="235" t="s">
        <v>32</v>
      </c>
      <c r="D53" s="215">
        <v>169856</v>
      </c>
      <c r="E53" s="216">
        <v>169798</v>
      </c>
      <c r="F53" s="215">
        <v>56196</v>
      </c>
      <c r="G53" s="236">
        <v>55755</v>
      </c>
      <c r="H53" s="236">
        <v>10580</v>
      </c>
      <c r="I53" s="216">
        <v>10497</v>
      </c>
      <c r="J53" s="215">
        <f t="shared" si="4"/>
        <v>236632</v>
      </c>
      <c r="K53" s="216">
        <f t="shared" si="4"/>
        <v>236050</v>
      </c>
    </row>
    <row r="54" spans="2:11" x14ac:dyDescent="0.25">
      <c r="B54" s="284"/>
      <c r="C54" s="235" t="s">
        <v>33</v>
      </c>
      <c r="D54" s="215">
        <v>142646</v>
      </c>
      <c r="E54" s="216">
        <v>142606</v>
      </c>
      <c r="F54" s="215">
        <v>54500</v>
      </c>
      <c r="G54" s="236">
        <v>54192</v>
      </c>
      <c r="H54" s="236">
        <v>10360</v>
      </c>
      <c r="I54" s="216">
        <v>10264</v>
      </c>
      <c r="J54" s="215">
        <f t="shared" si="4"/>
        <v>207506</v>
      </c>
      <c r="K54" s="216">
        <f t="shared" si="4"/>
        <v>207062</v>
      </c>
    </row>
    <row r="55" spans="2:11" ht="15.75" thickBot="1" x14ac:dyDescent="0.3">
      <c r="B55" s="285"/>
      <c r="C55" s="237" t="s">
        <v>34</v>
      </c>
      <c r="D55" s="215">
        <v>142468</v>
      </c>
      <c r="E55" s="216">
        <v>142338</v>
      </c>
      <c r="F55" s="215">
        <v>49013</v>
      </c>
      <c r="G55" s="236">
        <v>48532</v>
      </c>
      <c r="H55" s="236">
        <v>9544</v>
      </c>
      <c r="I55" s="216">
        <v>9454</v>
      </c>
      <c r="J55" s="238">
        <f t="shared" si="4"/>
        <v>201025</v>
      </c>
      <c r="K55" s="239">
        <f t="shared" si="4"/>
        <v>200324</v>
      </c>
    </row>
    <row r="56" spans="2:11" ht="18.75" customHeight="1" thickBot="1" x14ac:dyDescent="0.3">
      <c r="B56" s="304">
        <v>2012</v>
      </c>
      <c r="C56" s="300"/>
      <c r="D56" s="225">
        <f>SUM(D44:D55)</f>
        <v>1900174</v>
      </c>
      <c r="E56" s="226">
        <f t="shared" ref="E56:K56" si="5">SUM(E44:E55)</f>
        <v>1898614</v>
      </c>
      <c r="F56" s="225">
        <f t="shared" si="5"/>
        <v>645338</v>
      </c>
      <c r="G56" s="227">
        <f t="shared" si="5"/>
        <v>640217</v>
      </c>
      <c r="H56" s="227">
        <f t="shared" si="5"/>
        <v>150159</v>
      </c>
      <c r="I56" s="228">
        <f t="shared" si="5"/>
        <v>148477</v>
      </c>
      <c r="J56" s="225">
        <f t="shared" si="5"/>
        <v>2695671</v>
      </c>
      <c r="K56" s="228">
        <f t="shared" si="5"/>
        <v>2687308</v>
      </c>
    </row>
    <row r="57" spans="2:11" ht="18.75" customHeight="1" x14ac:dyDescent="0.25">
      <c r="B57" s="283">
        <v>2013</v>
      </c>
      <c r="C57" s="231" t="s">
        <v>23</v>
      </c>
      <c r="D57" s="213">
        <v>188053</v>
      </c>
      <c r="E57" s="214">
        <v>187960</v>
      </c>
      <c r="F57" s="213">
        <v>64598</v>
      </c>
      <c r="G57" s="240">
        <v>64159</v>
      </c>
      <c r="H57" s="240">
        <v>11043</v>
      </c>
      <c r="I57" s="214">
        <v>10920</v>
      </c>
      <c r="J57" s="241">
        <f t="shared" ref="J57:K60" si="6">+D57+F57+H57</f>
        <v>263694</v>
      </c>
      <c r="K57" s="242">
        <f t="shared" si="6"/>
        <v>263039</v>
      </c>
    </row>
    <row r="58" spans="2:11" ht="18.75" customHeight="1" x14ac:dyDescent="0.25">
      <c r="B58" s="284"/>
      <c r="C58" s="235" t="s">
        <v>24</v>
      </c>
      <c r="D58" s="215">
        <v>167200</v>
      </c>
      <c r="E58" s="216">
        <v>167109</v>
      </c>
      <c r="F58" s="215">
        <v>53085</v>
      </c>
      <c r="G58" s="236">
        <v>52731</v>
      </c>
      <c r="H58" s="236">
        <v>10586</v>
      </c>
      <c r="I58" s="216">
        <v>10430</v>
      </c>
      <c r="J58" s="215">
        <f t="shared" si="6"/>
        <v>230871</v>
      </c>
      <c r="K58" s="216">
        <f t="shared" si="6"/>
        <v>230270</v>
      </c>
    </row>
    <row r="59" spans="2:11" ht="18.75" customHeight="1" x14ac:dyDescent="0.25">
      <c r="B59" s="284"/>
      <c r="C59" s="235" t="s">
        <v>25</v>
      </c>
      <c r="D59" s="215">
        <v>159876</v>
      </c>
      <c r="E59" s="216">
        <v>159755</v>
      </c>
      <c r="F59" s="215">
        <v>54691</v>
      </c>
      <c r="G59" s="236">
        <v>54352</v>
      </c>
      <c r="H59" s="236">
        <v>9430</v>
      </c>
      <c r="I59" s="216">
        <v>9359</v>
      </c>
      <c r="J59" s="215">
        <f t="shared" si="6"/>
        <v>223997</v>
      </c>
      <c r="K59" s="216">
        <f t="shared" si="6"/>
        <v>223466</v>
      </c>
    </row>
    <row r="60" spans="2:11" ht="18.75" customHeight="1" x14ac:dyDescent="0.25">
      <c r="B60" s="284"/>
      <c r="C60" s="235" t="s">
        <v>26</v>
      </c>
      <c r="D60" s="215">
        <v>154296</v>
      </c>
      <c r="E60" s="216">
        <v>154219</v>
      </c>
      <c r="F60" s="215">
        <v>55274</v>
      </c>
      <c r="G60" s="236">
        <v>54739</v>
      </c>
      <c r="H60" s="236">
        <v>15191</v>
      </c>
      <c r="I60" s="216">
        <v>15063</v>
      </c>
      <c r="J60" s="215">
        <f t="shared" si="6"/>
        <v>224761</v>
      </c>
      <c r="K60" s="216">
        <f t="shared" si="6"/>
        <v>224021</v>
      </c>
    </row>
    <row r="61" spans="2:11" ht="18.75" customHeight="1" x14ac:dyDescent="0.25">
      <c r="B61" s="284"/>
      <c r="C61" s="235" t="s">
        <v>27</v>
      </c>
      <c r="D61" s="215"/>
      <c r="E61" s="216"/>
      <c r="F61" s="215"/>
      <c r="G61" s="236"/>
      <c r="H61" s="236"/>
      <c r="I61" s="216"/>
      <c r="J61" s="215"/>
      <c r="K61" s="216"/>
    </row>
    <row r="62" spans="2:11" ht="18.75" customHeight="1" x14ac:dyDescent="0.25">
      <c r="B62" s="284"/>
      <c r="C62" s="235" t="s">
        <v>28</v>
      </c>
      <c r="D62" s="215"/>
      <c r="E62" s="216"/>
      <c r="F62" s="215"/>
      <c r="G62" s="236"/>
      <c r="H62" s="236"/>
      <c r="I62" s="216"/>
      <c r="J62" s="215"/>
      <c r="K62" s="216"/>
    </row>
    <row r="63" spans="2:11" ht="18.75" customHeight="1" x14ac:dyDescent="0.25">
      <c r="B63" s="284"/>
      <c r="C63" s="235" t="s">
        <v>29</v>
      </c>
      <c r="D63" s="215"/>
      <c r="E63" s="216"/>
      <c r="F63" s="215"/>
      <c r="G63" s="236"/>
      <c r="H63" s="236"/>
      <c r="I63" s="216"/>
      <c r="J63" s="215"/>
      <c r="K63" s="216"/>
    </row>
    <row r="64" spans="2:11" ht="18.75" customHeight="1" x14ac:dyDescent="0.25">
      <c r="B64" s="284"/>
      <c r="C64" s="235" t="s">
        <v>30</v>
      </c>
      <c r="D64" s="215"/>
      <c r="E64" s="216"/>
      <c r="F64" s="215"/>
      <c r="G64" s="236"/>
      <c r="H64" s="236"/>
      <c r="I64" s="216"/>
      <c r="J64" s="215"/>
      <c r="K64" s="216"/>
    </row>
    <row r="65" spans="2:11" ht="18.75" customHeight="1" x14ac:dyDescent="0.25">
      <c r="B65" s="284"/>
      <c r="C65" s="235" t="s">
        <v>31</v>
      </c>
      <c r="D65" s="215"/>
      <c r="E65" s="216"/>
      <c r="F65" s="215"/>
      <c r="G65" s="236"/>
      <c r="H65" s="236"/>
      <c r="I65" s="216"/>
      <c r="J65" s="215"/>
      <c r="K65" s="216"/>
    </row>
    <row r="66" spans="2:11" ht="18.75" customHeight="1" x14ac:dyDescent="0.25">
      <c r="B66" s="284"/>
      <c r="C66" s="235" t="s">
        <v>32</v>
      </c>
      <c r="D66" s="215"/>
      <c r="E66" s="216"/>
      <c r="F66" s="215"/>
      <c r="G66" s="236"/>
      <c r="H66" s="236"/>
      <c r="I66" s="216"/>
      <c r="J66" s="215"/>
      <c r="K66" s="216"/>
    </row>
    <row r="67" spans="2:11" ht="18.75" customHeight="1" x14ac:dyDescent="0.25">
      <c r="B67" s="284"/>
      <c r="C67" s="235" t="s">
        <v>33</v>
      </c>
      <c r="D67" s="215"/>
      <c r="E67" s="216"/>
      <c r="F67" s="215"/>
      <c r="G67" s="236"/>
      <c r="H67" s="236"/>
      <c r="I67" s="216"/>
      <c r="J67" s="215"/>
      <c r="K67" s="216"/>
    </row>
    <row r="68" spans="2:11" ht="18.75" customHeight="1" thickBot="1" x14ac:dyDescent="0.3">
      <c r="B68" s="285"/>
      <c r="C68" s="237" t="s">
        <v>34</v>
      </c>
      <c r="D68" s="215"/>
      <c r="E68" s="216"/>
      <c r="F68" s="215"/>
      <c r="G68" s="236"/>
      <c r="H68" s="236"/>
      <c r="I68" s="216"/>
      <c r="J68" s="238"/>
      <c r="K68" s="239"/>
    </row>
    <row r="69" spans="2:11" ht="15.75" thickBot="1" x14ac:dyDescent="0.3">
      <c r="B69" s="304">
        <v>2013</v>
      </c>
      <c r="C69" s="300"/>
      <c r="D69" s="225">
        <f>SUM(D57:D68)</f>
        <v>669425</v>
      </c>
      <c r="E69" s="226">
        <f t="shared" ref="E69:K69" si="7">SUM(E57:E68)</f>
        <v>669043</v>
      </c>
      <c r="F69" s="225">
        <f t="shared" si="7"/>
        <v>227648</v>
      </c>
      <c r="G69" s="227">
        <f t="shared" si="7"/>
        <v>225981</v>
      </c>
      <c r="H69" s="227">
        <f t="shared" si="7"/>
        <v>46250</v>
      </c>
      <c r="I69" s="228">
        <f t="shared" si="7"/>
        <v>45772</v>
      </c>
      <c r="J69" s="225">
        <f t="shared" si="7"/>
        <v>943323</v>
      </c>
      <c r="K69" s="228">
        <f t="shared" si="7"/>
        <v>940796</v>
      </c>
    </row>
    <row r="70" spans="2:11" x14ac:dyDescent="0.25">
      <c r="B70" s="243"/>
      <c r="C70" s="243"/>
      <c r="D70" s="244"/>
      <c r="E70" s="244"/>
      <c r="F70" s="244"/>
      <c r="G70" s="244"/>
      <c r="H70" s="244"/>
      <c r="I70" s="244"/>
      <c r="J70" s="244"/>
      <c r="K70" s="244"/>
    </row>
    <row r="71" spans="2:11" x14ac:dyDescent="0.25">
      <c r="B71" s="245"/>
      <c r="C71" s="246"/>
      <c r="D71" s="246"/>
      <c r="E71" s="246"/>
      <c r="F71" s="246"/>
      <c r="G71" s="246"/>
      <c r="H71" s="246"/>
      <c r="I71" s="246"/>
      <c r="J71" s="246"/>
      <c r="K71" s="246"/>
    </row>
    <row r="72" spans="2:11" x14ac:dyDescent="0.25">
      <c r="B72" s="245"/>
      <c r="C72" s="246"/>
      <c r="D72" s="246"/>
      <c r="E72" s="246"/>
      <c r="F72" s="246"/>
      <c r="G72" s="246"/>
      <c r="H72" s="246"/>
      <c r="I72" s="246"/>
      <c r="J72" s="246"/>
      <c r="K72" s="246"/>
    </row>
    <row r="73" spans="2:11" ht="15.75" thickBot="1" x14ac:dyDescent="0.3">
      <c r="B73" s="243"/>
      <c r="C73" s="243"/>
      <c r="D73" s="244"/>
      <c r="E73" s="244"/>
      <c r="F73" s="244"/>
      <c r="G73" s="244"/>
      <c r="H73" s="244"/>
      <c r="I73" s="244"/>
      <c r="J73" s="244"/>
      <c r="K73" s="244"/>
    </row>
    <row r="74" spans="2:11" ht="15.75" thickBot="1" x14ac:dyDescent="0.3">
      <c r="B74" s="243"/>
      <c r="C74" s="243"/>
      <c r="D74" s="290" t="s">
        <v>12</v>
      </c>
      <c r="E74" s="291"/>
      <c r="F74" s="292" t="s">
        <v>13</v>
      </c>
      <c r="G74" s="292"/>
      <c r="H74" s="292"/>
      <c r="I74" s="292"/>
      <c r="J74" s="293" t="s">
        <v>14</v>
      </c>
      <c r="K74" s="294"/>
    </row>
    <row r="75" spans="2:11" ht="15.75" thickBot="1" x14ac:dyDescent="0.3">
      <c r="B75" s="305"/>
      <c r="C75" s="306"/>
      <c r="D75" s="290" t="s">
        <v>15</v>
      </c>
      <c r="E75" s="291"/>
      <c r="F75" s="298" t="s">
        <v>16</v>
      </c>
      <c r="G75" s="299"/>
      <c r="H75" s="299" t="s">
        <v>17</v>
      </c>
      <c r="I75" s="300"/>
      <c r="J75" s="295"/>
      <c r="K75" s="296"/>
    </row>
    <row r="76" spans="2:11" ht="27" thickBot="1" x14ac:dyDescent="0.3">
      <c r="B76" s="306"/>
      <c r="C76" s="306"/>
      <c r="D76" s="247" t="s">
        <v>95</v>
      </c>
      <c r="E76" s="248" t="s">
        <v>96</v>
      </c>
      <c r="F76" s="249" t="s">
        <v>95</v>
      </c>
      <c r="G76" s="250" t="s">
        <v>96</v>
      </c>
      <c r="H76" s="249" t="s">
        <v>95</v>
      </c>
      <c r="I76" s="250" t="s">
        <v>96</v>
      </c>
      <c r="J76" s="249" t="s">
        <v>95</v>
      </c>
      <c r="K76" s="250" t="s">
        <v>96</v>
      </c>
    </row>
    <row r="77" spans="2:11" x14ac:dyDescent="0.25">
      <c r="B77" s="301">
        <v>2010</v>
      </c>
      <c r="C77" s="251" t="s">
        <v>37</v>
      </c>
      <c r="D77" s="252">
        <v>189574.25</v>
      </c>
      <c r="E77" s="253">
        <v>189252.75</v>
      </c>
      <c r="F77" s="254">
        <v>50976.25</v>
      </c>
      <c r="G77" s="255">
        <v>50442.75</v>
      </c>
      <c r="H77" s="252">
        <v>12798.25</v>
      </c>
      <c r="I77" s="253">
        <v>12645.25</v>
      </c>
      <c r="J77" s="213">
        <f>+D77+F77+H77</f>
        <v>253348.75</v>
      </c>
      <c r="K77" s="214">
        <f>+E77+G77+I77</f>
        <v>252340.75</v>
      </c>
    </row>
    <row r="78" spans="2:11" x14ac:dyDescent="0.25">
      <c r="B78" s="302"/>
      <c r="C78" s="256" t="s">
        <v>38</v>
      </c>
      <c r="D78" s="257">
        <v>205236</v>
      </c>
      <c r="E78" s="258">
        <v>204723</v>
      </c>
      <c r="F78" s="259">
        <v>53405</v>
      </c>
      <c r="G78" s="260">
        <v>52934</v>
      </c>
      <c r="H78" s="257">
        <v>14915</v>
      </c>
      <c r="I78" s="258">
        <v>14804</v>
      </c>
      <c r="J78" s="215">
        <f t="shared" ref="J78:K88" si="8">+D78+F78+H78</f>
        <v>273556</v>
      </c>
      <c r="K78" s="216">
        <f t="shared" si="8"/>
        <v>272461</v>
      </c>
    </row>
    <row r="79" spans="2:11" ht="15.75" thickBot="1" x14ac:dyDescent="0.3">
      <c r="B79" s="303"/>
      <c r="C79" s="261" t="s">
        <v>39</v>
      </c>
      <c r="D79" s="262">
        <v>173436</v>
      </c>
      <c r="E79" s="263">
        <v>173165</v>
      </c>
      <c r="F79" s="264">
        <v>49823</v>
      </c>
      <c r="G79" s="265">
        <v>49290</v>
      </c>
      <c r="H79" s="262">
        <v>10990</v>
      </c>
      <c r="I79" s="263">
        <v>10850</v>
      </c>
      <c r="J79" s="223">
        <f t="shared" si="8"/>
        <v>234249</v>
      </c>
      <c r="K79" s="224">
        <f t="shared" si="8"/>
        <v>233305</v>
      </c>
    </row>
    <row r="80" spans="2:11" x14ac:dyDescent="0.25">
      <c r="B80" s="301">
        <v>2011</v>
      </c>
      <c r="C80" s="251" t="s">
        <v>37</v>
      </c>
      <c r="D80" s="252">
        <v>180593</v>
      </c>
      <c r="E80" s="253">
        <v>180333</v>
      </c>
      <c r="F80" s="254">
        <v>56303.583333333336</v>
      </c>
      <c r="G80" s="255">
        <v>55716.833333333336</v>
      </c>
      <c r="H80" s="252">
        <v>14653.25</v>
      </c>
      <c r="I80" s="253">
        <v>14419.416666666666</v>
      </c>
      <c r="J80" s="213">
        <f t="shared" si="8"/>
        <v>251549.83333333334</v>
      </c>
      <c r="K80" s="214">
        <f t="shared" si="8"/>
        <v>250469.25</v>
      </c>
    </row>
    <row r="81" spans="2:11" x14ac:dyDescent="0.25">
      <c r="B81" s="302"/>
      <c r="C81" s="256" t="s">
        <v>38</v>
      </c>
      <c r="D81" s="257">
        <v>238572</v>
      </c>
      <c r="E81" s="258">
        <v>238254</v>
      </c>
      <c r="F81" s="259">
        <v>65858</v>
      </c>
      <c r="G81" s="260">
        <v>65120</v>
      </c>
      <c r="H81" s="257">
        <v>25007</v>
      </c>
      <c r="I81" s="258">
        <v>24575</v>
      </c>
      <c r="J81" s="215">
        <f t="shared" si="8"/>
        <v>329437</v>
      </c>
      <c r="K81" s="216">
        <f t="shared" si="8"/>
        <v>327949</v>
      </c>
    </row>
    <row r="82" spans="2:11" ht="15.75" thickBot="1" x14ac:dyDescent="0.3">
      <c r="B82" s="303"/>
      <c r="C82" s="261" t="s">
        <v>39</v>
      </c>
      <c r="D82" s="262">
        <v>131550</v>
      </c>
      <c r="E82" s="263">
        <v>131303</v>
      </c>
      <c r="F82" s="264">
        <v>47812</v>
      </c>
      <c r="G82" s="265">
        <v>47302</v>
      </c>
      <c r="H82" s="262">
        <v>9204</v>
      </c>
      <c r="I82" s="263">
        <v>9109</v>
      </c>
      <c r="J82" s="223">
        <f t="shared" si="8"/>
        <v>188566</v>
      </c>
      <c r="K82" s="224">
        <f t="shared" si="8"/>
        <v>187714</v>
      </c>
    </row>
    <row r="83" spans="2:11" x14ac:dyDescent="0.25">
      <c r="B83" s="301">
        <v>2012</v>
      </c>
      <c r="C83" s="251" t="s">
        <v>37</v>
      </c>
      <c r="D83" s="252">
        <f>AVERAGE(D44:D55)</f>
        <v>158347.83333333334</v>
      </c>
      <c r="E83" s="253">
        <f t="shared" ref="E83:I83" si="9">AVERAGE(E44:E55)</f>
        <v>158217.83333333334</v>
      </c>
      <c r="F83" s="254">
        <f t="shared" si="9"/>
        <v>53778.166666666664</v>
      </c>
      <c r="G83" s="255">
        <f t="shared" si="9"/>
        <v>53351.416666666664</v>
      </c>
      <c r="H83" s="252">
        <f t="shared" si="9"/>
        <v>12513.25</v>
      </c>
      <c r="I83" s="253">
        <f t="shared" si="9"/>
        <v>12373.083333333334</v>
      </c>
      <c r="J83" s="213">
        <f t="shared" si="8"/>
        <v>224639.25</v>
      </c>
      <c r="K83" s="214">
        <f t="shared" si="8"/>
        <v>223942.33333333334</v>
      </c>
    </row>
    <row r="84" spans="2:11" x14ac:dyDescent="0.25">
      <c r="B84" s="302"/>
      <c r="C84" s="256" t="s">
        <v>38</v>
      </c>
      <c r="D84" s="257">
        <f>MAX(D44:D55)</f>
        <v>204557</v>
      </c>
      <c r="E84" s="258">
        <f t="shared" ref="E84:I84" si="10">MAX(E44:E55)</f>
        <v>204406</v>
      </c>
      <c r="F84" s="259">
        <f t="shared" si="10"/>
        <v>59034</v>
      </c>
      <c r="G84" s="260">
        <f t="shared" si="10"/>
        <v>58408</v>
      </c>
      <c r="H84" s="257">
        <f t="shared" si="10"/>
        <v>16958</v>
      </c>
      <c r="I84" s="258">
        <f t="shared" si="10"/>
        <v>16787</v>
      </c>
      <c r="J84" s="215">
        <f t="shared" si="8"/>
        <v>280549</v>
      </c>
      <c r="K84" s="216">
        <f t="shared" si="8"/>
        <v>279601</v>
      </c>
    </row>
    <row r="85" spans="2:11" ht="15.75" thickBot="1" x14ac:dyDescent="0.3">
      <c r="B85" s="303"/>
      <c r="C85" s="261" t="s">
        <v>39</v>
      </c>
      <c r="D85" s="262">
        <f>MIN(D44:D55)</f>
        <v>126313</v>
      </c>
      <c r="E85" s="263">
        <f t="shared" ref="E85:I85" si="11">MIN(E44:E55)</f>
        <v>126186</v>
      </c>
      <c r="F85" s="264">
        <f t="shared" si="11"/>
        <v>45071</v>
      </c>
      <c r="G85" s="265">
        <f t="shared" si="11"/>
        <v>44776</v>
      </c>
      <c r="H85" s="262">
        <f t="shared" si="11"/>
        <v>9034</v>
      </c>
      <c r="I85" s="263">
        <f t="shared" si="11"/>
        <v>8946</v>
      </c>
      <c r="J85" s="223">
        <f t="shared" si="8"/>
        <v>180418</v>
      </c>
      <c r="K85" s="224">
        <f t="shared" si="8"/>
        <v>179908</v>
      </c>
    </row>
    <row r="86" spans="2:11" x14ac:dyDescent="0.25">
      <c r="B86" s="301">
        <v>2013</v>
      </c>
      <c r="C86" s="251" t="s">
        <v>37</v>
      </c>
      <c r="D86" s="252">
        <f t="shared" ref="D86:I86" si="12">AVERAGE(D57:D68)</f>
        <v>167356.25</v>
      </c>
      <c r="E86" s="253">
        <f t="shared" si="12"/>
        <v>167260.75</v>
      </c>
      <c r="F86" s="254">
        <f t="shared" si="12"/>
        <v>56912</v>
      </c>
      <c r="G86" s="255">
        <f t="shared" si="12"/>
        <v>56495.25</v>
      </c>
      <c r="H86" s="252">
        <f t="shared" si="12"/>
        <v>11562.5</v>
      </c>
      <c r="I86" s="253">
        <f t="shared" si="12"/>
        <v>11443</v>
      </c>
      <c r="J86" s="213">
        <f t="shared" si="8"/>
        <v>235830.75</v>
      </c>
      <c r="K86" s="214">
        <f t="shared" si="8"/>
        <v>235199</v>
      </c>
    </row>
    <row r="87" spans="2:11" x14ac:dyDescent="0.25">
      <c r="B87" s="302"/>
      <c r="C87" s="256" t="s">
        <v>38</v>
      </c>
      <c r="D87" s="257">
        <f t="shared" ref="D87:I87" si="13">MAX(D57:D68)</f>
        <v>188053</v>
      </c>
      <c r="E87" s="258">
        <f t="shared" si="13"/>
        <v>187960</v>
      </c>
      <c r="F87" s="259">
        <f t="shared" si="13"/>
        <v>64598</v>
      </c>
      <c r="G87" s="260">
        <f t="shared" si="13"/>
        <v>64159</v>
      </c>
      <c r="H87" s="257">
        <f t="shared" si="13"/>
        <v>15191</v>
      </c>
      <c r="I87" s="258">
        <f t="shared" si="13"/>
        <v>15063</v>
      </c>
      <c r="J87" s="215">
        <f t="shared" si="8"/>
        <v>267842</v>
      </c>
      <c r="K87" s="216">
        <f t="shared" si="8"/>
        <v>267182</v>
      </c>
    </row>
    <row r="88" spans="2:11" ht="15.75" thickBot="1" x14ac:dyDescent="0.3">
      <c r="B88" s="303"/>
      <c r="C88" s="261" t="s">
        <v>39</v>
      </c>
      <c r="D88" s="262">
        <f t="shared" ref="D88:I88" si="14">MIN(D57:D68)</f>
        <v>154296</v>
      </c>
      <c r="E88" s="263">
        <f t="shared" si="14"/>
        <v>154219</v>
      </c>
      <c r="F88" s="264">
        <f t="shared" si="14"/>
        <v>53085</v>
      </c>
      <c r="G88" s="265">
        <f t="shared" si="14"/>
        <v>52731</v>
      </c>
      <c r="H88" s="262">
        <f t="shared" si="14"/>
        <v>9430</v>
      </c>
      <c r="I88" s="263">
        <f t="shared" si="14"/>
        <v>9359</v>
      </c>
      <c r="J88" s="223">
        <f t="shared" si="8"/>
        <v>216811</v>
      </c>
      <c r="K88" s="224">
        <f t="shared" si="8"/>
        <v>216309</v>
      </c>
    </row>
  </sheetData>
  <mergeCells count="36">
    <mergeCell ref="B77:B79"/>
    <mergeCell ref="B80:B82"/>
    <mergeCell ref="B83:B85"/>
    <mergeCell ref="B86:B88"/>
    <mergeCell ref="B56:C56"/>
    <mergeCell ref="B57:B68"/>
    <mergeCell ref="B69:C69"/>
    <mergeCell ref="D74:E74"/>
    <mergeCell ref="F74:I74"/>
    <mergeCell ref="J74:K75"/>
    <mergeCell ref="B75:C76"/>
    <mergeCell ref="D75:E75"/>
    <mergeCell ref="F75:G75"/>
    <mergeCell ref="H75:I75"/>
    <mergeCell ref="B44:B55"/>
    <mergeCell ref="B13:E13"/>
    <mergeCell ref="F13:L14"/>
    <mergeCell ref="F15:L16"/>
    <mergeCell ref="B20:L20"/>
    <mergeCell ref="D23:E23"/>
    <mergeCell ref="F23:I23"/>
    <mergeCell ref="J23:K24"/>
    <mergeCell ref="B24:C24"/>
    <mergeCell ref="D24:E24"/>
    <mergeCell ref="F24:G24"/>
    <mergeCell ref="H24:I24"/>
    <mergeCell ref="B26:B29"/>
    <mergeCell ref="B30:C30"/>
    <mergeCell ref="B31:B42"/>
    <mergeCell ref="B43:C43"/>
    <mergeCell ref="B2:J2"/>
    <mergeCell ref="K2:L2"/>
    <mergeCell ref="B3:L3"/>
    <mergeCell ref="B6:L8"/>
    <mergeCell ref="B10:E10"/>
    <mergeCell ref="F10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Z458"/>
  <sheetViews>
    <sheetView showGridLines="0" zoomScale="85" zoomScaleNormal="85" workbookViewId="0">
      <selection activeCell="N3" sqref="N3"/>
    </sheetView>
  </sheetViews>
  <sheetFormatPr baseColWidth="10" defaultRowHeight="12.75" x14ac:dyDescent="0.2"/>
  <cols>
    <col min="1" max="1" width="5.28515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9.5" customHeight="1" thickBot="1" x14ac:dyDescent="0.25">
      <c r="B2" s="364" t="s">
        <v>0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6"/>
      <c r="N2" s="367">
        <v>41365</v>
      </c>
      <c r="O2" s="368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69" t="s">
        <v>2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1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72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4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75" t="s">
        <v>3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7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8"/>
      <c r="F10" s="362" t="s">
        <v>5</v>
      </c>
      <c r="G10" s="378"/>
      <c r="H10" s="378"/>
      <c r="I10" s="378"/>
      <c r="J10" s="378"/>
      <c r="K10" s="378"/>
      <c r="L10" s="378"/>
      <c r="M10" s="379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80"/>
      <c r="G11" s="381"/>
      <c r="H11" s="381"/>
      <c r="I11" s="381"/>
      <c r="J11" s="381"/>
      <c r="K11" s="381"/>
      <c r="L11" s="381"/>
      <c r="M11" s="382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62" t="s">
        <v>7</v>
      </c>
      <c r="G13" s="363"/>
      <c r="H13" s="363"/>
      <c r="I13" s="363"/>
      <c r="J13" s="363"/>
      <c r="K13" s="363"/>
      <c r="L13" s="363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56"/>
      <c r="G14" s="355"/>
      <c r="H14" s="355"/>
      <c r="I14" s="355"/>
      <c r="J14" s="355"/>
      <c r="K14" s="355"/>
      <c r="L14" s="355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54" t="s">
        <v>8</v>
      </c>
      <c r="G15" s="355"/>
      <c r="H15" s="355"/>
      <c r="I15" s="355"/>
      <c r="J15" s="355"/>
      <c r="K15" s="355"/>
      <c r="L15" s="355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56"/>
      <c r="G16" s="355"/>
      <c r="H16" s="355"/>
      <c r="I16" s="355"/>
      <c r="J16" s="355"/>
      <c r="K16" s="355"/>
      <c r="L16" s="355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10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25" t="s">
        <v>12</v>
      </c>
      <c r="E26" s="326"/>
      <c r="F26" s="327" t="s">
        <v>13</v>
      </c>
      <c r="G26" s="327"/>
      <c r="H26" s="327"/>
      <c r="I26" s="327"/>
      <c r="J26" s="328" t="s">
        <v>14</v>
      </c>
      <c r="K26" s="329"/>
    </row>
    <row r="27" spans="1:26" ht="13.5" thickBot="1" x14ac:dyDescent="0.25">
      <c r="B27" s="357"/>
      <c r="C27" s="357"/>
      <c r="D27" s="336" t="s">
        <v>15</v>
      </c>
      <c r="E27" s="337"/>
      <c r="F27" s="338" t="s">
        <v>16</v>
      </c>
      <c r="G27" s="339"/>
      <c r="H27" s="339" t="s">
        <v>17</v>
      </c>
      <c r="I27" s="352"/>
      <c r="J27" s="330"/>
      <c r="K27" s="331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33" t="s">
        <v>22</v>
      </c>
      <c r="G28" s="34" t="s">
        <v>21</v>
      </c>
      <c r="H28" s="34" t="s">
        <v>20</v>
      </c>
      <c r="I28" s="35" t="s">
        <v>21</v>
      </c>
      <c r="J28" s="31" t="s">
        <v>20</v>
      </c>
      <c r="K28" s="32" t="s">
        <v>21</v>
      </c>
    </row>
    <row r="29" spans="1:26" x14ac:dyDescent="0.2">
      <c r="B29" s="358">
        <v>2012</v>
      </c>
      <c r="C29" s="36" t="s">
        <v>23</v>
      </c>
      <c r="D29" s="37">
        <v>123119.6592605972</v>
      </c>
      <c r="E29" s="38">
        <v>12341.812790025038</v>
      </c>
      <c r="F29" s="37">
        <v>819877.16565850121</v>
      </c>
      <c r="G29" s="39">
        <v>112514.17930526059</v>
      </c>
      <c r="H29" s="39">
        <v>324690.25393898436</v>
      </c>
      <c r="I29" s="38">
        <v>45537.159997174756</v>
      </c>
      <c r="J29" s="40">
        <v>1267687.0788580826</v>
      </c>
      <c r="K29" s="38">
        <v>170393.15209246037</v>
      </c>
    </row>
    <row r="30" spans="1:26" x14ac:dyDescent="0.2">
      <c r="B30" s="359"/>
      <c r="C30" s="41" t="s">
        <v>24</v>
      </c>
      <c r="D30" s="42">
        <v>119357.50956044074</v>
      </c>
      <c r="E30" s="43">
        <v>12237.077490191876</v>
      </c>
      <c r="F30" s="42">
        <v>768583.33402313653</v>
      </c>
      <c r="G30" s="44">
        <v>123774.48573582132</v>
      </c>
      <c r="H30" s="44">
        <v>272644.49578965222</v>
      </c>
      <c r="I30" s="43">
        <v>42503.397961214592</v>
      </c>
      <c r="J30" s="45">
        <v>1160585.3393732295</v>
      </c>
      <c r="K30" s="43">
        <v>178514.96118722777</v>
      </c>
    </row>
    <row r="31" spans="1:26" x14ac:dyDescent="0.2">
      <c r="B31" s="359"/>
      <c r="C31" s="41" t="s">
        <v>25</v>
      </c>
      <c r="D31" s="42">
        <v>138093.99058163862</v>
      </c>
      <c r="E31" s="43">
        <v>12097.047248770477</v>
      </c>
      <c r="F31" s="42">
        <v>817068.70745812065</v>
      </c>
      <c r="G31" s="44">
        <v>110658.97500456308</v>
      </c>
      <c r="H31" s="44">
        <v>312641.55750166945</v>
      </c>
      <c r="I31" s="43">
        <v>46279.760756479816</v>
      </c>
      <c r="J31" s="45">
        <v>1267804.2555414287</v>
      </c>
      <c r="K31" s="43">
        <v>169035.78300981337</v>
      </c>
    </row>
    <row r="32" spans="1:26" x14ac:dyDescent="0.2">
      <c r="B32" s="359"/>
      <c r="C32" s="41" t="s">
        <v>26</v>
      </c>
      <c r="D32" s="42">
        <v>100821.14411248679</v>
      </c>
      <c r="E32" s="43">
        <v>8763.3815482188165</v>
      </c>
      <c r="F32" s="42">
        <v>726813.43608530983</v>
      </c>
      <c r="G32" s="44">
        <v>103284.02054613008</v>
      </c>
      <c r="H32" s="44">
        <v>276815.26040593296</v>
      </c>
      <c r="I32" s="43">
        <v>51222.340664080795</v>
      </c>
      <c r="J32" s="45">
        <v>1104449.8406037297</v>
      </c>
      <c r="K32" s="43">
        <v>163269.7427584297</v>
      </c>
    </row>
    <row r="33" spans="2:11" x14ac:dyDescent="0.2">
      <c r="B33" s="359"/>
      <c r="C33" s="41" t="s">
        <v>27</v>
      </c>
      <c r="D33" s="42">
        <v>103097.59027139042</v>
      </c>
      <c r="E33" s="43">
        <v>10161.600121786601</v>
      </c>
      <c r="F33" s="42">
        <v>868125.50384768494</v>
      </c>
      <c r="G33" s="44">
        <v>128235.54000426656</v>
      </c>
      <c r="H33" s="44">
        <v>381195.35479105619</v>
      </c>
      <c r="I33" s="43">
        <v>54214.605849918982</v>
      </c>
      <c r="J33" s="45">
        <v>1352418.4489101316</v>
      </c>
      <c r="K33" s="43">
        <v>192611.74597597215</v>
      </c>
    </row>
    <row r="34" spans="2:11" x14ac:dyDescent="0.2">
      <c r="B34" s="359"/>
      <c r="C34" s="41" t="s">
        <v>28</v>
      </c>
      <c r="D34" s="42">
        <v>158839.58612343372</v>
      </c>
      <c r="E34" s="43">
        <v>18154.077435317773</v>
      </c>
      <c r="F34" s="42">
        <v>996800.77521036635</v>
      </c>
      <c r="G34" s="44">
        <v>126306.43912052439</v>
      </c>
      <c r="H34" s="44">
        <v>396671.1897965644</v>
      </c>
      <c r="I34" s="43">
        <v>52582.754905772301</v>
      </c>
      <c r="J34" s="45">
        <v>1552311.5511303644</v>
      </c>
      <c r="K34" s="43">
        <v>197043.27146161447</v>
      </c>
    </row>
    <row r="35" spans="2:11" x14ac:dyDescent="0.2">
      <c r="B35" s="359"/>
      <c r="C35" s="41" t="s">
        <v>29</v>
      </c>
      <c r="D35" s="42">
        <v>118513.14825956577</v>
      </c>
      <c r="E35" s="43">
        <v>11880.973484966422</v>
      </c>
      <c r="F35" s="42">
        <v>865093.30813567876</v>
      </c>
      <c r="G35" s="44">
        <v>108609.1121499163</v>
      </c>
      <c r="H35" s="44">
        <v>296421.98190353875</v>
      </c>
      <c r="I35" s="43">
        <v>41317.961935661857</v>
      </c>
      <c r="J35" s="45">
        <v>1280028.4382987833</v>
      </c>
      <c r="K35" s="43">
        <v>161808.04757054456</v>
      </c>
    </row>
    <row r="36" spans="2:11" x14ac:dyDescent="0.2">
      <c r="B36" s="359"/>
      <c r="C36" s="41" t="s">
        <v>30</v>
      </c>
      <c r="D36" s="42">
        <v>99881.134590596557</v>
      </c>
      <c r="E36" s="43">
        <v>11144.928663048508</v>
      </c>
      <c r="F36" s="42">
        <v>900298.0290308597</v>
      </c>
      <c r="G36" s="44">
        <v>119136.85030117146</v>
      </c>
      <c r="H36" s="44">
        <v>288238.17603287264</v>
      </c>
      <c r="I36" s="43">
        <v>38018.164324130848</v>
      </c>
      <c r="J36" s="45">
        <v>1288417.339654329</v>
      </c>
      <c r="K36" s="43">
        <v>168299.94328835083</v>
      </c>
    </row>
    <row r="37" spans="2:11" x14ac:dyDescent="0.2">
      <c r="B37" s="359"/>
      <c r="C37" s="41" t="s">
        <v>31</v>
      </c>
      <c r="D37" s="42">
        <v>81045.519378658515</v>
      </c>
      <c r="E37" s="43">
        <v>9436.9172146840247</v>
      </c>
      <c r="F37" s="42">
        <v>716357.41884739744</v>
      </c>
      <c r="G37" s="44">
        <v>96445.034598750761</v>
      </c>
      <c r="H37" s="44">
        <v>222239.84241250029</v>
      </c>
      <c r="I37" s="43">
        <v>31265.858347562953</v>
      </c>
      <c r="J37" s="45">
        <v>1019642.7806385562</v>
      </c>
      <c r="K37" s="43">
        <v>137147.81016099773</v>
      </c>
    </row>
    <row r="38" spans="2:11" x14ac:dyDescent="0.2">
      <c r="B38" s="359"/>
      <c r="C38" s="41" t="s">
        <v>32</v>
      </c>
      <c r="D38" s="42">
        <v>117510.8841473065</v>
      </c>
      <c r="E38" s="43">
        <v>11442.360886814551</v>
      </c>
      <c r="F38" s="42">
        <v>926749.53069620475</v>
      </c>
      <c r="G38" s="44">
        <v>135264.99000203179</v>
      </c>
      <c r="H38" s="44">
        <v>256415.72528537986</v>
      </c>
      <c r="I38" s="43">
        <v>40874.284498736662</v>
      </c>
      <c r="J38" s="45">
        <v>1300676.140128891</v>
      </c>
      <c r="K38" s="43">
        <v>187581.635387583</v>
      </c>
    </row>
    <row r="39" spans="2:11" x14ac:dyDescent="0.2">
      <c r="B39" s="359"/>
      <c r="C39" s="41" t="s">
        <v>33</v>
      </c>
      <c r="D39" s="42">
        <v>98379.536893988712</v>
      </c>
      <c r="E39" s="43">
        <v>8920.0428278023719</v>
      </c>
      <c r="F39" s="42">
        <v>824327.09747364966</v>
      </c>
      <c r="G39" s="44">
        <v>108829.84763797681</v>
      </c>
      <c r="H39" s="44">
        <v>252401.81832360072</v>
      </c>
      <c r="I39" s="43">
        <v>42115.150230410574</v>
      </c>
      <c r="J39" s="45">
        <v>1175108.4526912391</v>
      </c>
      <c r="K39" s="43">
        <v>159865.04069618974</v>
      </c>
    </row>
    <row r="40" spans="2:11" ht="13.5" thickBot="1" x14ac:dyDescent="0.25">
      <c r="B40" s="360"/>
      <c r="C40" s="46" t="s">
        <v>34</v>
      </c>
      <c r="D40" s="47">
        <v>105599.41983656373</v>
      </c>
      <c r="E40" s="48">
        <v>10846.696081300719</v>
      </c>
      <c r="F40" s="49">
        <v>714733.45114952768</v>
      </c>
      <c r="G40" s="50">
        <v>94519.382461347894</v>
      </c>
      <c r="H40" s="50">
        <v>252865.78912058353</v>
      </c>
      <c r="I40" s="51">
        <v>44969.431189264033</v>
      </c>
      <c r="J40" s="52">
        <v>1073198.660106675</v>
      </c>
      <c r="K40" s="53">
        <v>150335.50973191267</v>
      </c>
    </row>
    <row r="41" spans="2:11" ht="13.5" thickBot="1" x14ac:dyDescent="0.25">
      <c r="B41" s="361">
        <v>2012</v>
      </c>
      <c r="C41" s="352"/>
      <c r="D41" s="54">
        <v>1364259.1230166673</v>
      </c>
      <c r="E41" s="54">
        <v>137426.91579292718</v>
      </c>
      <c r="F41" s="54">
        <v>9944827.7576164361</v>
      </c>
      <c r="G41" s="54">
        <v>1367578.8568677609</v>
      </c>
      <c r="H41" s="54">
        <v>3533241.4453023346</v>
      </c>
      <c r="I41" s="54">
        <v>530900.87066040817</v>
      </c>
      <c r="J41" s="54">
        <v>14842328.32593544</v>
      </c>
      <c r="K41" s="55">
        <v>2035906.6433210964</v>
      </c>
    </row>
    <row r="42" spans="2:11" x14ac:dyDescent="0.2">
      <c r="B42" s="358">
        <v>2013</v>
      </c>
      <c r="C42" s="36" t="s">
        <v>23</v>
      </c>
      <c r="D42" s="37">
        <v>136808.80377843161</v>
      </c>
      <c r="E42" s="38">
        <v>12966.436757849999</v>
      </c>
      <c r="F42" s="37">
        <v>1058774.9670626756</v>
      </c>
      <c r="G42" s="39">
        <v>131380.85627630373</v>
      </c>
      <c r="H42" s="39">
        <v>316751.29133205616</v>
      </c>
      <c r="I42" s="38">
        <v>59975.653074061433</v>
      </c>
      <c r="J42" s="40">
        <v>1512335.0621731633</v>
      </c>
      <c r="K42" s="38">
        <v>204322.94610821517</v>
      </c>
    </row>
    <row r="43" spans="2:11" x14ac:dyDescent="0.2">
      <c r="B43" s="359"/>
      <c r="C43" s="41" t="s">
        <v>24</v>
      </c>
      <c r="D43" s="42">
        <v>127193.42088561977</v>
      </c>
      <c r="E43" s="43">
        <v>11432.271217455796</v>
      </c>
      <c r="F43" s="42">
        <v>930111.33386341226</v>
      </c>
      <c r="G43" s="44">
        <v>134655.89075990691</v>
      </c>
      <c r="H43" s="44">
        <v>298480.29164813197</v>
      </c>
      <c r="I43" s="43">
        <v>48046.612031552082</v>
      </c>
      <c r="J43" s="45">
        <v>1355785.046397164</v>
      </c>
      <c r="K43" s="43">
        <v>194134.77400891477</v>
      </c>
    </row>
    <row r="44" spans="2:11" x14ac:dyDescent="0.2">
      <c r="B44" s="359"/>
      <c r="C44" s="41" t="s">
        <v>25</v>
      </c>
      <c r="D44" s="42">
        <v>142052.50918108996</v>
      </c>
      <c r="E44" s="43">
        <v>14149.543219353758</v>
      </c>
      <c r="F44" s="42">
        <v>880100.90820985765</v>
      </c>
      <c r="G44" s="44">
        <v>120343.78156808589</v>
      </c>
      <c r="H44" s="44">
        <v>242691.67991188623</v>
      </c>
      <c r="I44" s="43">
        <v>40297.909432937347</v>
      </c>
      <c r="J44" s="45">
        <v>1264845.0973028338</v>
      </c>
      <c r="K44" s="43">
        <v>174791.23422037699</v>
      </c>
    </row>
    <row r="45" spans="2:11" x14ac:dyDescent="0.2">
      <c r="B45" s="359"/>
      <c r="C45" s="41" t="s">
        <v>26</v>
      </c>
      <c r="D45" s="42">
        <v>126637.2770343911</v>
      </c>
      <c r="E45" s="43">
        <v>12403.248887029213</v>
      </c>
      <c r="F45" s="42">
        <v>980038.37061931763</v>
      </c>
      <c r="G45" s="44">
        <v>143830.50743475967</v>
      </c>
      <c r="H45" s="44">
        <v>389833.88962292619</v>
      </c>
      <c r="I45" s="43">
        <v>64946.1139136856</v>
      </c>
      <c r="J45" s="45">
        <v>1496509.5372766349</v>
      </c>
      <c r="K45" s="43">
        <v>221179.87023547449</v>
      </c>
    </row>
    <row r="46" spans="2:11" x14ac:dyDescent="0.2">
      <c r="B46" s="359"/>
      <c r="C46" s="41" t="s">
        <v>27</v>
      </c>
      <c r="D46" s="42" t="s">
        <v>44</v>
      </c>
      <c r="E46" s="43" t="s">
        <v>44</v>
      </c>
      <c r="F46" s="42" t="s">
        <v>44</v>
      </c>
      <c r="G46" s="44" t="s">
        <v>44</v>
      </c>
      <c r="H46" s="44" t="s">
        <v>44</v>
      </c>
      <c r="I46" s="43" t="s">
        <v>44</v>
      </c>
      <c r="J46" s="45" t="s">
        <v>44</v>
      </c>
      <c r="K46" s="43" t="s">
        <v>44</v>
      </c>
    </row>
    <row r="47" spans="2:11" x14ac:dyDescent="0.2">
      <c r="B47" s="359"/>
      <c r="C47" s="41" t="s">
        <v>28</v>
      </c>
      <c r="D47" s="42" t="s">
        <v>44</v>
      </c>
      <c r="E47" s="43" t="s">
        <v>44</v>
      </c>
      <c r="F47" s="42" t="s">
        <v>44</v>
      </c>
      <c r="G47" s="44" t="s">
        <v>44</v>
      </c>
      <c r="H47" s="44" t="s">
        <v>44</v>
      </c>
      <c r="I47" s="43" t="s">
        <v>44</v>
      </c>
      <c r="J47" s="45" t="s">
        <v>44</v>
      </c>
      <c r="K47" s="43" t="s">
        <v>44</v>
      </c>
    </row>
    <row r="48" spans="2:11" x14ac:dyDescent="0.2">
      <c r="B48" s="359"/>
      <c r="C48" s="41" t="s">
        <v>29</v>
      </c>
      <c r="D48" s="42" t="s">
        <v>44</v>
      </c>
      <c r="E48" s="43" t="s">
        <v>44</v>
      </c>
      <c r="F48" s="42" t="s">
        <v>44</v>
      </c>
      <c r="G48" s="44" t="s">
        <v>44</v>
      </c>
      <c r="H48" s="44" t="s">
        <v>44</v>
      </c>
      <c r="I48" s="43" t="s">
        <v>44</v>
      </c>
      <c r="J48" s="45" t="s">
        <v>44</v>
      </c>
      <c r="K48" s="43" t="s">
        <v>44</v>
      </c>
    </row>
    <row r="49" spans="2:14" x14ac:dyDescent="0.2">
      <c r="B49" s="359"/>
      <c r="C49" s="41" t="s">
        <v>30</v>
      </c>
      <c r="D49" s="42" t="s">
        <v>44</v>
      </c>
      <c r="E49" s="43" t="s">
        <v>44</v>
      </c>
      <c r="F49" s="42" t="s">
        <v>44</v>
      </c>
      <c r="G49" s="44" t="s">
        <v>44</v>
      </c>
      <c r="H49" s="44" t="s">
        <v>44</v>
      </c>
      <c r="I49" s="43" t="s">
        <v>44</v>
      </c>
      <c r="J49" s="45" t="s">
        <v>44</v>
      </c>
      <c r="K49" s="43" t="s">
        <v>44</v>
      </c>
    </row>
    <row r="50" spans="2:14" x14ac:dyDescent="0.2">
      <c r="B50" s="359"/>
      <c r="C50" s="41" t="s">
        <v>31</v>
      </c>
      <c r="D50" s="42" t="s">
        <v>44</v>
      </c>
      <c r="E50" s="43" t="s">
        <v>44</v>
      </c>
      <c r="F50" s="42" t="s">
        <v>44</v>
      </c>
      <c r="G50" s="44" t="s">
        <v>44</v>
      </c>
      <c r="H50" s="44" t="s">
        <v>44</v>
      </c>
      <c r="I50" s="43" t="s">
        <v>44</v>
      </c>
      <c r="J50" s="45" t="s">
        <v>44</v>
      </c>
      <c r="K50" s="43" t="s">
        <v>44</v>
      </c>
    </row>
    <row r="51" spans="2:14" x14ac:dyDescent="0.2">
      <c r="B51" s="359"/>
      <c r="C51" s="41" t="s">
        <v>32</v>
      </c>
      <c r="D51" s="42" t="s">
        <v>44</v>
      </c>
      <c r="E51" s="43" t="s">
        <v>44</v>
      </c>
      <c r="F51" s="42" t="s">
        <v>44</v>
      </c>
      <c r="G51" s="44" t="s">
        <v>44</v>
      </c>
      <c r="H51" s="44" t="s">
        <v>44</v>
      </c>
      <c r="I51" s="43" t="s">
        <v>44</v>
      </c>
      <c r="J51" s="45" t="s">
        <v>44</v>
      </c>
      <c r="K51" s="43" t="s">
        <v>44</v>
      </c>
    </row>
    <row r="52" spans="2:14" x14ac:dyDescent="0.2">
      <c r="B52" s="359"/>
      <c r="C52" s="41" t="s">
        <v>33</v>
      </c>
      <c r="D52" s="42" t="s">
        <v>44</v>
      </c>
      <c r="E52" s="43" t="s">
        <v>44</v>
      </c>
      <c r="F52" s="42" t="s">
        <v>44</v>
      </c>
      <c r="G52" s="44" t="s">
        <v>44</v>
      </c>
      <c r="H52" s="44" t="s">
        <v>44</v>
      </c>
      <c r="I52" s="43" t="s">
        <v>44</v>
      </c>
      <c r="J52" s="45" t="s">
        <v>44</v>
      </c>
      <c r="K52" s="43" t="s">
        <v>44</v>
      </c>
    </row>
    <row r="53" spans="2:14" ht="13.5" thickBot="1" x14ac:dyDescent="0.25">
      <c r="B53" s="360"/>
      <c r="C53" s="46" t="s">
        <v>34</v>
      </c>
      <c r="D53" s="47" t="s">
        <v>44</v>
      </c>
      <c r="E53" s="48" t="s">
        <v>44</v>
      </c>
      <c r="F53" s="49" t="s">
        <v>44</v>
      </c>
      <c r="G53" s="50" t="s">
        <v>44</v>
      </c>
      <c r="H53" s="50" t="s">
        <v>44</v>
      </c>
      <c r="I53" s="51" t="s">
        <v>44</v>
      </c>
      <c r="J53" s="52" t="s">
        <v>44</v>
      </c>
      <c r="K53" s="53" t="s">
        <v>44</v>
      </c>
    </row>
    <row r="54" spans="2:14" ht="13.5" thickBot="1" x14ac:dyDescent="0.25">
      <c r="B54" s="361">
        <v>2013</v>
      </c>
      <c r="C54" s="352"/>
      <c r="D54" s="54">
        <v>532692.01087953243</v>
      </c>
      <c r="E54" s="54">
        <v>50951.50008168877</v>
      </c>
      <c r="F54" s="54">
        <v>3849025.5797552629</v>
      </c>
      <c r="G54" s="54">
        <v>530211.03603905614</v>
      </c>
      <c r="H54" s="54">
        <v>1247757.1525150004</v>
      </c>
      <c r="I54" s="54">
        <v>213266.28845223645</v>
      </c>
      <c r="J54" s="54">
        <v>5629474.7431497956</v>
      </c>
      <c r="K54" s="55">
        <v>794428.82457298157</v>
      </c>
    </row>
    <row r="55" spans="2:14" x14ac:dyDescent="0.2">
      <c r="B55" s="353" t="s">
        <v>35</v>
      </c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</row>
    <row r="56" spans="2:14" x14ac:dyDescent="0.2">
      <c r="B56" s="353" t="s">
        <v>36</v>
      </c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</row>
    <row r="57" spans="2:14" x14ac:dyDescent="0.2"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</row>
    <row r="58" spans="2:14" x14ac:dyDescent="0.2"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25" t="s">
        <v>12</v>
      </c>
      <c r="E60" s="326"/>
      <c r="F60" s="327" t="s">
        <v>13</v>
      </c>
      <c r="G60" s="327"/>
      <c r="H60" s="327"/>
      <c r="I60" s="327"/>
      <c r="J60" s="328" t="s">
        <v>14</v>
      </c>
      <c r="K60" s="329"/>
      <c r="L60" s="57"/>
      <c r="M60" s="57"/>
    </row>
    <row r="61" spans="2:14" ht="13.5" thickBot="1" x14ac:dyDescent="0.25">
      <c r="D61" s="336" t="s">
        <v>15</v>
      </c>
      <c r="E61" s="337"/>
      <c r="F61" s="338" t="s">
        <v>16</v>
      </c>
      <c r="G61" s="339"/>
      <c r="H61" s="339" t="s">
        <v>17</v>
      </c>
      <c r="I61" s="352"/>
      <c r="J61" s="330"/>
      <c r="K61" s="331"/>
    </row>
    <row r="62" spans="2:14" ht="26.25" thickBot="1" x14ac:dyDescent="0.25"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41">
        <v>2012</v>
      </c>
      <c r="C63" s="62" t="s">
        <v>37</v>
      </c>
      <c r="D63" s="63">
        <v>113688.26025138894</v>
      </c>
      <c r="E63" s="64">
        <v>11452.242982743932</v>
      </c>
      <c r="F63" s="65">
        <v>828735.64646803634</v>
      </c>
      <c r="G63" s="66">
        <v>113964.90473898007</v>
      </c>
      <c r="H63" s="65">
        <v>294436.7871085279</v>
      </c>
      <c r="I63" s="66">
        <v>44241.739221700678</v>
      </c>
      <c r="J63" s="65">
        <v>1236860.6938279534</v>
      </c>
      <c r="K63" s="66">
        <v>169658.8869434247</v>
      </c>
      <c r="L63" s="67"/>
      <c r="M63" s="67"/>
    </row>
    <row r="64" spans="2:14" x14ac:dyDescent="0.2">
      <c r="B64" s="342"/>
      <c r="C64" s="68" t="s">
        <v>38</v>
      </c>
      <c r="D64" s="69">
        <v>158839.58612343372</v>
      </c>
      <c r="E64" s="70">
        <v>18154.077435317773</v>
      </c>
      <c r="F64" s="71">
        <v>996800.77521036635</v>
      </c>
      <c r="G64" s="72">
        <v>135264.99000203179</v>
      </c>
      <c r="H64" s="71">
        <v>396671.1897965644</v>
      </c>
      <c r="I64" s="72">
        <v>54214.605849918982</v>
      </c>
      <c r="J64" s="71">
        <v>1552311.5511303644</v>
      </c>
      <c r="K64" s="72">
        <v>197043.27146161447</v>
      </c>
      <c r="L64" s="67"/>
      <c r="M64" s="67"/>
      <c r="N64" s="67"/>
    </row>
    <row r="65" spans="1:16" ht="13.5" thickBot="1" x14ac:dyDescent="0.25">
      <c r="B65" s="343"/>
      <c r="C65" s="73" t="s">
        <v>39</v>
      </c>
      <c r="D65" s="74">
        <v>81045.519378658515</v>
      </c>
      <c r="E65" s="75">
        <v>8763.3815482188165</v>
      </c>
      <c r="F65" s="76">
        <v>714733.45114952768</v>
      </c>
      <c r="G65" s="77">
        <v>94519.382461347894</v>
      </c>
      <c r="H65" s="76">
        <v>222239.84241250029</v>
      </c>
      <c r="I65" s="77">
        <v>31265.858347562953</v>
      </c>
      <c r="J65" s="76">
        <v>1019642.7806385562</v>
      </c>
      <c r="K65" s="77">
        <v>137147.81016099773</v>
      </c>
      <c r="L65" s="67"/>
      <c r="M65" s="67"/>
      <c r="N65" s="67"/>
    </row>
    <row r="66" spans="1:16" x14ac:dyDescent="0.2">
      <c r="B66" s="341">
        <v>2013</v>
      </c>
      <c r="C66" s="62" t="s">
        <v>37</v>
      </c>
      <c r="D66" s="63">
        <v>133173.00271988311</v>
      </c>
      <c r="E66" s="64">
        <v>12737.875020422192</v>
      </c>
      <c r="F66" s="65">
        <v>962256.39493881573</v>
      </c>
      <c r="G66" s="66">
        <v>132552.75900976403</v>
      </c>
      <c r="H66" s="65">
        <v>311939.28812875011</v>
      </c>
      <c r="I66" s="66">
        <v>53316.572113059112</v>
      </c>
      <c r="J66" s="65">
        <v>1407368.6857874489</v>
      </c>
      <c r="K66" s="66">
        <v>198607.20614324539</v>
      </c>
      <c r="L66" s="67"/>
      <c r="M66" s="67"/>
    </row>
    <row r="67" spans="1:16" x14ac:dyDescent="0.2">
      <c r="B67" s="342"/>
      <c r="C67" s="68" t="s">
        <v>38</v>
      </c>
      <c r="D67" s="69">
        <v>142052.50918108996</v>
      </c>
      <c r="E67" s="70">
        <v>14149.543219353758</v>
      </c>
      <c r="F67" s="71">
        <v>1058774.9670626756</v>
      </c>
      <c r="G67" s="72">
        <v>143830.50743475967</v>
      </c>
      <c r="H67" s="71">
        <v>389833.88962292619</v>
      </c>
      <c r="I67" s="72">
        <v>64946.1139136856</v>
      </c>
      <c r="J67" s="71">
        <v>1512335.0621731633</v>
      </c>
      <c r="K67" s="72">
        <v>221179.87023547449</v>
      </c>
      <c r="L67" s="67"/>
      <c r="M67" s="67"/>
      <c r="N67" s="67"/>
    </row>
    <row r="68" spans="1:16" ht="13.5" thickBot="1" x14ac:dyDescent="0.25">
      <c r="B68" s="343"/>
      <c r="C68" s="73" t="s">
        <v>39</v>
      </c>
      <c r="D68" s="74">
        <v>126637.2770343911</v>
      </c>
      <c r="E68" s="75">
        <v>11432.271217455796</v>
      </c>
      <c r="F68" s="76">
        <v>880100.90820985765</v>
      </c>
      <c r="G68" s="77">
        <v>120343.78156808589</v>
      </c>
      <c r="H68" s="76">
        <v>242691.67991188623</v>
      </c>
      <c r="I68" s="77">
        <v>40297.909432937347</v>
      </c>
      <c r="J68" s="76">
        <v>1264845.0973028338</v>
      </c>
      <c r="K68" s="77">
        <v>174791.23422037699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307" t="s">
        <v>41</v>
      </c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E75" s="67"/>
      <c r="G75" s="20"/>
      <c r="H75" s="20"/>
      <c r="I75" s="20"/>
      <c r="J75" s="20"/>
      <c r="K75" s="20"/>
      <c r="L75" s="20"/>
      <c r="N75" s="20"/>
      <c r="O75" s="20"/>
      <c r="P75" s="20"/>
    </row>
    <row r="76" spans="1:16" ht="13.5" thickBot="1" x14ac:dyDescent="0.25">
      <c r="B76" s="308"/>
      <c r="C76" s="308"/>
      <c r="D76" s="313"/>
      <c r="E76" s="325" t="s">
        <v>12</v>
      </c>
      <c r="F76" s="326"/>
      <c r="G76" s="327" t="s">
        <v>13</v>
      </c>
      <c r="H76" s="327"/>
      <c r="I76" s="327"/>
      <c r="J76" s="327"/>
      <c r="K76" s="344" t="s">
        <v>14</v>
      </c>
      <c r="L76" s="345"/>
      <c r="M76" s="20"/>
      <c r="N76" s="20"/>
    </row>
    <row r="77" spans="1:16" ht="13.5" thickBot="1" x14ac:dyDescent="0.25">
      <c r="B77" s="79"/>
      <c r="C77" s="79"/>
      <c r="D77" s="80"/>
      <c r="E77" s="336" t="s">
        <v>15</v>
      </c>
      <c r="F77" s="337"/>
      <c r="G77" s="348" t="s">
        <v>16</v>
      </c>
      <c r="H77" s="349"/>
      <c r="I77" s="349" t="s">
        <v>17</v>
      </c>
      <c r="J77" s="350"/>
      <c r="K77" s="346"/>
      <c r="L77" s="347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43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1</v>
      </c>
      <c r="C79" s="89">
        <v>4</v>
      </c>
      <c r="D79" s="90">
        <v>2013</v>
      </c>
      <c r="E79" s="91">
        <v>7225.3974560682045</v>
      </c>
      <c r="F79" s="92">
        <v>685.02327649495351</v>
      </c>
      <c r="G79" s="91">
        <v>52825.521321235443</v>
      </c>
      <c r="H79" s="93">
        <v>7774.3968242828741</v>
      </c>
      <c r="I79" s="93">
        <v>5962.6453150422094</v>
      </c>
      <c r="J79" s="92">
        <v>983.06285951401196</v>
      </c>
      <c r="K79" s="91">
        <v>66013.564092345856</v>
      </c>
      <c r="L79" s="92">
        <v>9442.4829602918398</v>
      </c>
      <c r="M79" s="78"/>
      <c r="N79" s="94"/>
    </row>
    <row r="80" spans="1:16" x14ac:dyDescent="0.2">
      <c r="A80" s="87"/>
      <c r="B80" s="95">
        <v>2</v>
      </c>
      <c r="C80" s="96">
        <v>4</v>
      </c>
      <c r="D80" s="97">
        <v>2013</v>
      </c>
      <c r="E80" s="98">
        <v>6226.0995896523318</v>
      </c>
      <c r="F80" s="99">
        <v>1004.9540143894959</v>
      </c>
      <c r="G80" s="98">
        <v>43645.091293677324</v>
      </c>
      <c r="H80" s="100">
        <v>7124.1081250587531</v>
      </c>
      <c r="I80" s="100">
        <v>3961.9509814458152</v>
      </c>
      <c r="J80" s="99">
        <v>828.05591230758819</v>
      </c>
      <c r="K80" s="98">
        <v>53833.141864775469</v>
      </c>
      <c r="L80" s="99">
        <v>8957.1180517558369</v>
      </c>
      <c r="M80" s="101"/>
      <c r="N80" s="94"/>
    </row>
    <row r="81" spans="1:14" x14ac:dyDescent="0.2">
      <c r="A81" s="87"/>
      <c r="B81" s="95">
        <v>3</v>
      </c>
      <c r="C81" s="96">
        <v>4</v>
      </c>
      <c r="D81" s="97">
        <v>2013</v>
      </c>
      <c r="E81" s="98">
        <v>3572.3099003611042</v>
      </c>
      <c r="F81" s="99">
        <v>450.56738031767799</v>
      </c>
      <c r="G81" s="98">
        <v>37471.104906130277</v>
      </c>
      <c r="H81" s="100">
        <v>6357.0775584469629</v>
      </c>
      <c r="I81" s="100">
        <v>17394.980352568411</v>
      </c>
      <c r="J81" s="99">
        <v>1397.9891758727749</v>
      </c>
      <c r="K81" s="98">
        <v>58438.395159059794</v>
      </c>
      <c r="L81" s="99">
        <v>8205.6341146374161</v>
      </c>
      <c r="M81" s="101"/>
      <c r="N81" s="94"/>
    </row>
    <row r="82" spans="1:14" x14ac:dyDescent="0.2">
      <c r="A82" s="87"/>
      <c r="B82" s="95">
        <v>4</v>
      </c>
      <c r="C82" s="96">
        <v>4</v>
      </c>
      <c r="D82" s="97">
        <v>2013</v>
      </c>
      <c r="E82" s="98">
        <v>4652.19555550309</v>
      </c>
      <c r="F82" s="99">
        <v>401.27527680826569</v>
      </c>
      <c r="G82" s="98">
        <v>38625.158328513091</v>
      </c>
      <c r="H82" s="100">
        <v>4193.9056030146467</v>
      </c>
      <c r="I82" s="100">
        <v>12564.239006345219</v>
      </c>
      <c r="J82" s="99">
        <v>1978.2060266706537</v>
      </c>
      <c r="K82" s="98">
        <v>55841.592890361397</v>
      </c>
      <c r="L82" s="99">
        <v>6573.3869064935661</v>
      </c>
      <c r="M82" s="101"/>
      <c r="N82" s="94"/>
    </row>
    <row r="83" spans="1:14" x14ac:dyDescent="0.2">
      <c r="A83" s="87"/>
      <c r="B83" s="95">
        <v>5</v>
      </c>
      <c r="C83" s="96">
        <v>4</v>
      </c>
      <c r="D83" s="97">
        <v>2013</v>
      </c>
      <c r="E83" s="98">
        <v>8944.6472058395375</v>
      </c>
      <c r="F83" s="99">
        <v>649.61306432108324</v>
      </c>
      <c r="G83" s="98">
        <v>53631.147575881849</v>
      </c>
      <c r="H83" s="100">
        <v>4975.5679061743385</v>
      </c>
      <c r="I83" s="100">
        <v>24379.429362577634</v>
      </c>
      <c r="J83" s="99">
        <v>6097.3652970350277</v>
      </c>
      <c r="K83" s="98">
        <v>86955.22414429902</v>
      </c>
      <c r="L83" s="99">
        <v>11722.54626753045</v>
      </c>
      <c r="M83" s="101"/>
      <c r="N83" s="94"/>
    </row>
    <row r="84" spans="1:14" x14ac:dyDescent="0.2">
      <c r="A84" s="87"/>
      <c r="B84" s="95">
        <v>8</v>
      </c>
      <c r="C84" s="96">
        <v>4</v>
      </c>
      <c r="D84" s="97">
        <v>2013</v>
      </c>
      <c r="E84" s="98">
        <v>5784.4269029275274</v>
      </c>
      <c r="F84" s="99">
        <v>650.23233289384893</v>
      </c>
      <c r="G84" s="98">
        <v>29218.202793408429</v>
      </c>
      <c r="H84" s="100">
        <v>2744.3178239566901</v>
      </c>
      <c r="I84" s="100">
        <v>20555.97804319772</v>
      </c>
      <c r="J84" s="99">
        <v>1663.0604645276476</v>
      </c>
      <c r="K84" s="98">
        <v>55558.607739533676</v>
      </c>
      <c r="L84" s="99">
        <v>5057.6106213781868</v>
      </c>
      <c r="M84" s="101"/>
      <c r="N84" s="94"/>
    </row>
    <row r="85" spans="1:14" x14ac:dyDescent="0.2">
      <c r="A85" s="87"/>
      <c r="B85" s="95">
        <v>9</v>
      </c>
      <c r="C85" s="96">
        <v>4</v>
      </c>
      <c r="D85" s="97">
        <v>2013</v>
      </c>
      <c r="E85" s="98">
        <v>6142.3499307790134</v>
      </c>
      <c r="F85" s="99">
        <v>494.31855459059511</v>
      </c>
      <c r="G85" s="98">
        <v>37959.033646601842</v>
      </c>
      <c r="H85" s="100">
        <v>7402.123684768454</v>
      </c>
      <c r="I85" s="100">
        <v>11605.290911395825</v>
      </c>
      <c r="J85" s="99">
        <v>2770.1288959919148</v>
      </c>
      <c r="K85" s="98">
        <v>55706.674488776676</v>
      </c>
      <c r="L85" s="99">
        <v>10666.571135350963</v>
      </c>
      <c r="M85" s="101"/>
      <c r="N85" s="94"/>
    </row>
    <row r="86" spans="1:14" x14ac:dyDescent="0.2">
      <c r="A86" s="87"/>
      <c r="B86" s="95">
        <v>10</v>
      </c>
      <c r="C86" s="96">
        <v>4</v>
      </c>
      <c r="D86" s="97">
        <v>2013</v>
      </c>
      <c r="E86" s="98">
        <v>3857.3199022686704</v>
      </c>
      <c r="F86" s="99">
        <v>430.88736909967861</v>
      </c>
      <c r="G86" s="98">
        <v>38639.852287048649</v>
      </c>
      <c r="H86" s="100">
        <v>4501.5038071510835</v>
      </c>
      <c r="I86" s="100">
        <v>28071.035579711574</v>
      </c>
      <c r="J86" s="99">
        <v>5774.89909624744</v>
      </c>
      <c r="K86" s="98">
        <v>70568.207769028886</v>
      </c>
      <c r="L86" s="99">
        <v>10707.290272498203</v>
      </c>
      <c r="M86" s="101"/>
      <c r="N86" s="94"/>
    </row>
    <row r="87" spans="1:14" x14ac:dyDescent="0.2">
      <c r="A87" s="87"/>
      <c r="B87" s="95">
        <v>11</v>
      </c>
      <c r="C87" s="96">
        <v>4</v>
      </c>
      <c r="D87" s="97">
        <v>2013</v>
      </c>
      <c r="E87" s="98">
        <v>6302.0694516674612</v>
      </c>
      <c r="F87" s="99">
        <v>577.88863460958578</v>
      </c>
      <c r="G87" s="98">
        <v>50080.796627931879</v>
      </c>
      <c r="H87" s="100">
        <v>8376.1020963110914</v>
      </c>
      <c r="I87" s="100">
        <v>20026.500651950653</v>
      </c>
      <c r="J87" s="99">
        <v>2024.9562402926306</v>
      </c>
      <c r="K87" s="98">
        <v>76409.366731549992</v>
      </c>
      <c r="L87" s="99">
        <v>10978.946971213309</v>
      </c>
      <c r="M87" s="101"/>
      <c r="N87" s="94"/>
    </row>
    <row r="88" spans="1:14" x14ac:dyDescent="0.2">
      <c r="A88" s="87"/>
      <c r="B88" s="95">
        <v>12</v>
      </c>
      <c r="C88" s="96">
        <v>4</v>
      </c>
      <c r="D88" s="97">
        <v>2013</v>
      </c>
      <c r="E88" s="98">
        <v>6437.8148818840527</v>
      </c>
      <c r="F88" s="99">
        <v>635.72638301535403</v>
      </c>
      <c r="G88" s="98">
        <v>67948.218159294644</v>
      </c>
      <c r="H88" s="100">
        <v>15406.265234864195</v>
      </c>
      <c r="I88" s="100">
        <v>22558.334547920615</v>
      </c>
      <c r="J88" s="99">
        <v>4013.3017478590914</v>
      </c>
      <c r="K88" s="98">
        <v>96944.367589099318</v>
      </c>
      <c r="L88" s="99">
        <v>20055.293365738638</v>
      </c>
      <c r="M88" s="101"/>
      <c r="N88" s="94"/>
    </row>
    <row r="89" spans="1:14" x14ac:dyDescent="0.2">
      <c r="A89" s="87"/>
      <c r="B89" s="95">
        <v>15</v>
      </c>
      <c r="C89" s="96">
        <v>4</v>
      </c>
      <c r="D89" s="97">
        <v>2013</v>
      </c>
      <c r="E89" s="98">
        <v>5051.9960812919207</v>
      </c>
      <c r="F89" s="99">
        <v>537.48706510971306</v>
      </c>
      <c r="G89" s="98">
        <v>42504.439187430231</v>
      </c>
      <c r="H89" s="100">
        <v>7229.0876196587105</v>
      </c>
      <c r="I89" s="100">
        <v>34289.459544567464</v>
      </c>
      <c r="J89" s="99">
        <v>3517.9529111201578</v>
      </c>
      <c r="K89" s="98">
        <v>81845.894813289618</v>
      </c>
      <c r="L89" s="99">
        <v>11284.527595888581</v>
      </c>
      <c r="M89" s="101"/>
      <c r="N89" s="94"/>
    </row>
    <row r="90" spans="1:14" x14ac:dyDescent="0.2">
      <c r="A90" s="87"/>
      <c r="B90" s="95">
        <v>16</v>
      </c>
      <c r="C90" s="96">
        <v>4</v>
      </c>
      <c r="D90" s="97">
        <v>2013</v>
      </c>
      <c r="E90" s="98">
        <v>5839.0099821245531</v>
      </c>
      <c r="F90" s="99">
        <v>488.81733001183983</v>
      </c>
      <c r="G90" s="98">
        <v>55318.21844704164</v>
      </c>
      <c r="H90" s="100">
        <v>5081.6349651684277</v>
      </c>
      <c r="I90" s="100">
        <v>16245.796302014251</v>
      </c>
      <c r="J90" s="99">
        <v>2428.1292517948591</v>
      </c>
      <c r="K90" s="98">
        <v>77403.024731180441</v>
      </c>
      <c r="L90" s="99">
        <v>7998.5815469751269</v>
      </c>
      <c r="M90" s="101"/>
      <c r="N90" s="94"/>
    </row>
    <row r="91" spans="1:14" x14ac:dyDescent="0.2">
      <c r="A91" s="87"/>
      <c r="B91" s="95">
        <v>17</v>
      </c>
      <c r="C91" s="96">
        <v>4</v>
      </c>
      <c r="D91" s="97">
        <v>2013</v>
      </c>
      <c r="E91" s="98">
        <v>4829.8330735123172</v>
      </c>
      <c r="F91" s="99">
        <v>576.3842322703814</v>
      </c>
      <c r="G91" s="98">
        <v>61574.824288155905</v>
      </c>
      <c r="H91" s="100">
        <v>8824.2599150319766</v>
      </c>
      <c r="I91" s="100">
        <v>20590.965751223335</v>
      </c>
      <c r="J91" s="99">
        <v>2079.1213586848776</v>
      </c>
      <c r="K91" s="98">
        <v>86995.623112891568</v>
      </c>
      <c r="L91" s="99">
        <v>11479.765505987236</v>
      </c>
      <c r="M91" s="101"/>
      <c r="N91" s="94"/>
    </row>
    <row r="92" spans="1:14" x14ac:dyDescent="0.2">
      <c r="A92" s="87"/>
      <c r="B92" s="95">
        <v>18</v>
      </c>
      <c r="C92" s="96">
        <v>4</v>
      </c>
      <c r="D92" s="97">
        <v>2013</v>
      </c>
      <c r="E92" s="98">
        <v>5382.5197700605404</v>
      </c>
      <c r="F92" s="99">
        <v>515.71735374018385</v>
      </c>
      <c r="G92" s="98">
        <v>44649.797038608209</v>
      </c>
      <c r="H92" s="100">
        <v>7572.5740435707867</v>
      </c>
      <c r="I92" s="100">
        <v>20123.720610808341</v>
      </c>
      <c r="J92" s="99">
        <v>4878.1218934552135</v>
      </c>
      <c r="K92" s="98">
        <v>70156.037419477099</v>
      </c>
      <c r="L92" s="99">
        <v>12966.413290766184</v>
      </c>
      <c r="M92" s="101"/>
      <c r="N92" s="94"/>
    </row>
    <row r="93" spans="1:14" x14ac:dyDescent="0.2">
      <c r="A93" s="87"/>
      <c r="B93" s="95">
        <v>19</v>
      </c>
      <c r="C93" s="96">
        <v>4</v>
      </c>
      <c r="D93" s="97">
        <v>2013</v>
      </c>
      <c r="E93" s="98">
        <v>7514.4863299321105</v>
      </c>
      <c r="F93" s="99">
        <v>550.88684865018479</v>
      </c>
      <c r="G93" s="98">
        <v>52725.472861859547</v>
      </c>
      <c r="H93" s="100">
        <v>8636.5455308041801</v>
      </c>
      <c r="I93" s="100">
        <v>12151.940827722474</v>
      </c>
      <c r="J93" s="99">
        <v>1746.5483854561617</v>
      </c>
      <c r="K93" s="98">
        <v>72391.900019514127</v>
      </c>
      <c r="L93" s="99">
        <v>10933.980764910528</v>
      </c>
      <c r="M93" s="101"/>
      <c r="N93" s="94"/>
    </row>
    <row r="94" spans="1:14" x14ac:dyDescent="0.2">
      <c r="A94" s="87"/>
      <c r="B94" s="95">
        <v>22</v>
      </c>
      <c r="C94" s="96">
        <v>4</v>
      </c>
      <c r="D94" s="97">
        <v>2013</v>
      </c>
      <c r="E94" s="98">
        <v>7078.1882950581303</v>
      </c>
      <c r="F94" s="99">
        <v>787.86394389503766</v>
      </c>
      <c r="G94" s="98">
        <v>35384.770444788315</v>
      </c>
      <c r="H94" s="100">
        <v>4162.4504128624931</v>
      </c>
      <c r="I94" s="100">
        <v>10538.668831390994</v>
      </c>
      <c r="J94" s="99">
        <v>1689.2161739023427</v>
      </c>
      <c r="K94" s="98">
        <v>53001.627571237434</v>
      </c>
      <c r="L94" s="99">
        <v>6639.530530659873</v>
      </c>
      <c r="M94" s="101"/>
      <c r="N94" s="94"/>
    </row>
    <row r="95" spans="1:14" x14ac:dyDescent="0.2">
      <c r="A95" s="87"/>
      <c r="B95" s="95">
        <v>23</v>
      </c>
      <c r="C95" s="96">
        <v>4</v>
      </c>
      <c r="D95" s="97">
        <v>2013</v>
      </c>
      <c r="E95" s="98">
        <v>5942.8957179452382</v>
      </c>
      <c r="F95" s="99">
        <v>476.80976819335507</v>
      </c>
      <c r="G95" s="98">
        <v>41696.836110559649</v>
      </c>
      <c r="H95" s="100">
        <v>8918.2050646918033</v>
      </c>
      <c r="I95" s="100">
        <v>11871.347850115213</v>
      </c>
      <c r="J95" s="99">
        <v>2280.2255499991934</v>
      </c>
      <c r="K95" s="98">
        <v>59511.079678620103</v>
      </c>
      <c r="L95" s="99">
        <v>11675.240382884353</v>
      </c>
      <c r="M95" s="101"/>
      <c r="N95" s="94"/>
    </row>
    <row r="96" spans="1:14" x14ac:dyDescent="0.2">
      <c r="A96" s="87"/>
      <c r="B96" s="95">
        <v>24</v>
      </c>
      <c r="C96" s="96">
        <v>4</v>
      </c>
      <c r="D96" s="97">
        <v>2013</v>
      </c>
      <c r="E96" s="98">
        <v>6311.4945604431077</v>
      </c>
      <c r="F96" s="99">
        <v>467.05467643789382</v>
      </c>
      <c r="G96" s="98">
        <v>42309.528952975597</v>
      </c>
      <c r="H96" s="100">
        <v>7664.3077553080657</v>
      </c>
      <c r="I96" s="100">
        <v>21547.784758997142</v>
      </c>
      <c r="J96" s="99">
        <v>4852.5498097873979</v>
      </c>
      <c r="K96" s="98">
        <v>70168.808272415845</v>
      </c>
      <c r="L96" s="99">
        <v>12983.912241533357</v>
      </c>
      <c r="M96" s="101"/>
      <c r="N96" s="94"/>
    </row>
    <row r="97" spans="1:15" x14ac:dyDescent="0.2">
      <c r="A97" s="87"/>
      <c r="B97" s="95">
        <v>25</v>
      </c>
      <c r="C97" s="96">
        <v>4</v>
      </c>
      <c r="D97" s="97">
        <v>2013</v>
      </c>
      <c r="E97" s="98">
        <v>5356.6290736177498</v>
      </c>
      <c r="F97" s="99">
        <v>515.13870621166541</v>
      </c>
      <c r="G97" s="98">
        <v>38357.868590524558</v>
      </c>
      <c r="H97" s="100">
        <v>3076.91427512686</v>
      </c>
      <c r="I97" s="100">
        <v>23498.391981162735</v>
      </c>
      <c r="J97" s="99">
        <v>5325.0709896326116</v>
      </c>
      <c r="K97" s="98">
        <v>67212.88964530504</v>
      </c>
      <c r="L97" s="99">
        <v>8917.1239709711353</v>
      </c>
      <c r="M97" s="101"/>
      <c r="N97" s="94"/>
    </row>
    <row r="98" spans="1:15" s="27" customFormat="1" x14ac:dyDescent="0.2">
      <c r="A98" s="103"/>
      <c r="B98" s="95">
        <v>26</v>
      </c>
      <c r="C98" s="96">
        <v>4</v>
      </c>
      <c r="D98" s="97">
        <v>2013</v>
      </c>
      <c r="E98" s="98">
        <v>4826.2827040686825</v>
      </c>
      <c r="F98" s="99">
        <v>458.02672761736619</v>
      </c>
      <c r="G98" s="98">
        <v>34174.569979265361</v>
      </c>
      <c r="H98" s="100">
        <v>3158.8829475719895</v>
      </c>
      <c r="I98" s="100">
        <v>17032.910853713958</v>
      </c>
      <c r="J98" s="99">
        <v>3048.0945975674963</v>
      </c>
      <c r="K98" s="98">
        <v>56033.763537047998</v>
      </c>
      <c r="L98" s="99">
        <v>6665.0042727568516</v>
      </c>
      <c r="M98" s="104"/>
      <c r="N98" s="104"/>
    </row>
    <row r="99" spans="1:15" s="27" customFormat="1" x14ac:dyDescent="0.2">
      <c r="A99" s="102"/>
      <c r="B99" s="95">
        <v>29</v>
      </c>
      <c r="C99" s="96">
        <v>4</v>
      </c>
      <c r="D99" s="97">
        <v>2013</v>
      </c>
      <c r="E99" s="98">
        <v>4979.5180073043648</v>
      </c>
      <c r="F99" s="99">
        <v>573.56744003240181</v>
      </c>
      <c r="G99" s="98">
        <v>36904.520167485069</v>
      </c>
      <c r="H99" s="100">
        <v>6282.3251084166741</v>
      </c>
      <c r="I99" s="100">
        <v>20501.086905899076</v>
      </c>
      <c r="J99" s="99">
        <v>3597.9743662741844</v>
      </c>
      <c r="K99" s="98">
        <v>62385.125080688507</v>
      </c>
      <c r="L99" s="99">
        <v>10453.866914723261</v>
      </c>
      <c r="M99" s="104"/>
      <c r="N99" s="104"/>
    </row>
    <row r="100" spans="1:15" s="27" customFormat="1" ht="13.5" thickBot="1" x14ac:dyDescent="0.25">
      <c r="A100" s="102"/>
      <c r="B100" s="105">
        <v>30</v>
      </c>
      <c r="C100" s="106">
        <v>4</v>
      </c>
      <c r="D100" s="107">
        <v>2013</v>
      </c>
      <c r="E100" s="108">
        <v>4379.7926620813751</v>
      </c>
      <c r="F100" s="109">
        <v>475.00850831865006</v>
      </c>
      <c r="G100" s="108">
        <v>44393.39761090008</v>
      </c>
      <c r="H100" s="110">
        <v>4367.9511325186286</v>
      </c>
      <c r="I100" s="110">
        <v>14361.43065315549</v>
      </c>
      <c r="J100" s="109">
        <v>1972.0829096923194</v>
      </c>
      <c r="K100" s="108">
        <v>63134.620926136944</v>
      </c>
      <c r="L100" s="109">
        <v>6815.042550529598</v>
      </c>
      <c r="M100" s="104"/>
      <c r="N100" s="104"/>
    </row>
    <row r="101" spans="1:15" s="117" customFormat="1" ht="13.5" thickBot="1" x14ac:dyDescent="0.25">
      <c r="A101" s="102"/>
      <c r="B101" s="111">
        <v>30</v>
      </c>
      <c r="C101" s="112">
        <v>3</v>
      </c>
      <c r="D101" s="113">
        <v>2012</v>
      </c>
      <c r="E101" s="114" t="s">
        <v>44</v>
      </c>
      <c r="F101" s="115" t="s">
        <v>44</v>
      </c>
      <c r="G101" s="114" t="s">
        <v>44</v>
      </c>
      <c r="H101" s="116" t="s">
        <v>44</v>
      </c>
      <c r="I101" s="116" t="s">
        <v>44</v>
      </c>
      <c r="J101" s="115" t="s">
        <v>44</v>
      </c>
      <c r="K101" s="114" t="s">
        <v>44</v>
      </c>
      <c r="L101" s="115" t="s">
        <v>44</v>
      </c>
      <c r="M101" s="27"/>
      <c r="N101" s="27"/>
      <c r="O101" s="27"/>
    </row>
    <row r="102" spans="1:15" s="117" customFormat="1" ht="13.5" thickBot="1" x14ac:dyDescent="0.25">
      <c r="A102" s="102"/>
      <c r="B102" s="27" t="s">
        <v>44</v>
      </c>
      <c r="C102" s="27" t="s">
        <v>44</v>
      </c>
      <c r="D102" s="27" t="s">
        <v>44</v>
      </c>
      <c r="E102" s="104"/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1:15" ht="13.5" thickBot="1" x14ac:dyDescent="0.25">
      <c r="B103" s="20"/>
      <c r="C103" s="20"/>
      <c r="D103" s="325" t="s">
        <v>12</v>
      </c>
      <c r="E103" s="326"/>
      <c r="F103" s="327" t="s">
        <v>13</v>
      </c>
      <c r="G103" s="327"/>
      <c r="H103" s="327"/>
      <c r="I103" s="326"/>
      <c r="J103" s="328" t="s">
        <v>14</v>
      </c>
      <c r="K103" s="329"/>
      <c r="L103" s="20"/>
      <c r="M103" s="20"/>
      <c r="N103" s="20"/>
      <c r="O103" s="20"/>
    </row>
    <row r="104" spans="1:15" ht="13.5" thickBot="1" x14ac:dyDescent="0.25">
      <c r="B104" s="332"/>
      <c r="C104" s="333"/>
      <c r="D104" s="336" t="s">
        <v>15</v>
      </c>
      <c r="E104" s="337"/>
      <c r="F104" s="338" t="s">
        <v>16</v>
      </c>
      <c r="G104" s="339"/>
      <c r="H104" s="339" t="s">
        <v>17</v>
      </c>
      <c r="I104" s="340"/>
      <c r="J104" s="330"/>
      <c r="K104" s="331"/>
      <c r="L104" s="20"/>
      <c r="M104" s="20"/>
    </row>
    <row r="105" spans="1:15" ht="26.25" thickBot="1" x14ac:dyDescent="0.25">
      <c r="B105" s="334"/>
      <c r="C105" s="335"/>
      <c r="D105" s="84" t="s">
        <v>20</v>
      </c>
      <c r="E105" s="85" t="s">
        <v>21</v>
      </c>
      <c r="F105" s="118" t="s">
        <v>22</v>
      </c>
      <c r="G105" s="59" t="s">
        <v>21</v>
      </c>
      <c r="H105" s="58" t="s">
        <v>20</v>
      </c>
      <c r="I105" s="59" t="s">
        <v>21</v>
      </c>
      <c r="J105" s="60" t="s">
        <v>20</v>
      </c>
      <c r="K105" s="61" t="s">
        <v>21</v>
      </c>
      <c r="L105" s="20"/>
      <c r="M105" s="20"/>
    </row>
    <row r="106" spans="1:15" x14ac:dyDescent="0.2">
      <c r="B106" s="317" t="s">
        <v>37</v>
      </c>
      <c r="C106" s="318"/>
      <c r="D106" s="119">
        <v>5756.2398651995945</v>
      </c>
      <c r="E106" s="120">
        <v>563.7840403195097</v>
      </c>
      <c r="F106" s="63">
        <v>44547.198664514435</v>
      </c>
      <c r="G106" s="66">
        <v>6537.750337943623</v>
      </c>
      <c r="H106" s="65">
        <v>17719.722255587552</v>
      </c>
      <c r="I106" s="66">
        <v>2952.096086985709</v>
      </c>
      <c r="J106" s="65">
        <v>68023.160785301574</v>
      </c>
      <c r="K106" s="66">
        <v>10053.63046524884</v>
      </c>
      <c r="L106" s="20"/>
      <c r="M106" s="20"/>
    </row>
    <row r="107" spans="1:15" x14ac:dyDescent="0.2">
      <c r="B107" s="319" t="s">
        <v>38</v>
      </c>
      <c r="C107" s="320"/>
      <c r="D107" s="71">
        <v>8944.6472058395375</v>
      </c>
      <c r="E107" s="72">
        <v>1004.9540143894959</v>
      </c>
      <c r="F107" s="69">
        <v>67948.218159294644</v>
      </c>
      <c r="G107" s="72">
        <v>15406.265234864195</v>
      </c>
      <c r="H107" s="71">
        <v>34289.459544567464</v>
      </c>
      <c r="I107" s="72">
        <v>6097.3652970350277</v>
      </c>
      <c r="J107" s="71">
        <v>96944.367589099318</v>
      </c>
      <c r="K107" s="72">
        <v>20055.293365738638</v>
      </c>
      <c r="L107" s="20"/>
      <c r="M107" s="20"/>
    </row>
    <row r="108" spans="1:15" ht="13.5" thickBot="1" x14ac:dyDescent="0.25">
      <c r="B108" s="321" t="s">
        <v>39</v>
      </c>
      <c r="C108" s="322"/>
      <c r="D108" s="76">
        <v>3572.3099003611042</v>
      </c>
      <c r="E108" s="77">
        <v>401.27527680826569</v>
      </c>
      <c r="F108" s="74">
        <v>29218.202793408429</v>
      </c>
      <c r="G108" s="77">
        <v>2744.3178239566901</v>
      </c>
      <c r="H108" s="76">
        <v>3961.9509814458152</v>
      </c>
      <c r="I108" s="77">
        <v>828.05591230758819</v>
      </c>
      <c r="J108" s="76">
        <v>53001.627571237434</v>
      </c>
      <c r="K108" s="77">
        <v>5057.6106213781868</v>
      </c>
      <c r="L108" s="20"/>
      <c r="M108" s="20"/>
    </row>
    <row r="109" spans="1:15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2" spans="1:15" x14ac:dyDescent="0.2">
      <c r="B112" s="24" t="s">
        <v>45</v>
      </c>
      <c r="C112" s="121"/>
      <c r="D112" s="121"/>
      <c r="E112" s="121"/>
      <c r="F112" s="121"/>
      <c r="G112" s="121"/>
      <c r="H112" s="121"/>
      <c r="I112" s="121"/>
      <c r="J112" s="121"/>
      <c r="K112" s="121"/>
      <c r="L112" s="122"/>
      <c r="M112" s="117"/>
      <c r="N112" s="27"/>
      <c r="O112" s="117"/>
    </row>
    <row r="113" spans="1:17" x14ac:dyDescent="0.2">
      <c r="A113" s="123"/>
      <c r="B113" s="2" t="s">
        <v>46</v>
      </c>
      <c r="N113" s="20"/>
    </row>
    <row r="114" spans="1:17" ht="12" customHeight="1" x14ac:dyDescent="0.2">
      <c r="A114" s="123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20"/>
    </row>
    <row r="115" spans="1:17" ht="16.5" customHeight="1" thickBot="1" x14ac:dyDescent="0.25">
      <c r="A115" s="123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20"/>
    </row>
    <row r="116" spans="1:17" ht="28.5" customHeight="1" thickBot="1" x14ac:dyDescent="0.25">
      <c r="A116" s="123"/>
      <c r="B116" s="124"/>
      <c r="C116" s="124"/>
      <c r="D116" s="124"/>
      <c r="E116" s="124"/>
      <c r="F116" s="125" t="s">
        <v>14</v>
      </c>
      <c r="G116" s="126" t="s">
        <v>47</v>
      </c>
      <c r="H116" s="323" t="s">
        <v>13</v>
      </c>
      <c r="I116" s="324"/>
      <c r="K116" s="127"/>
      <c r="L116" s="127"/>
      <c r="M116" s="127"/>
      <c r="N116" s="20"/>
    </row>
    <row r="117" spans="1:17" ht="16.5" customHeight="1" thickBot="1" x14ac:dyDescent="0.25">
      <c r="B117" s="124"/>
      <c r="C117" s="124"/>
      <c r="D117" s="124"/>
      <c r="E117" s="124"/>
      <c r="F117" s="128"/>
      <c r="G117" s="129" t="s">
        <v>15</v>
      </c>
      <c r="H117" s="130" t="s">
        <v>16</v>
      </c>
      <c r="I117" s="130" t="s">
        <v>17</v>
      </c>
      <c r="K117" s="131"/>
      <c r="L117" s="117"/>
      <c r="M117" s="131"/>
      <c r="N117" s="20"/>
    </row>
    <row r="118" spans="1:17" x14ac:dyDescent="0.2">
      <c r="A118" s="132"/>
      <c r="B118" s="133">
        <v>1</v>
      </c>
      <c r="C118" s="134" t="s">
        <v>54</v>
      </c>
      <c r="D118" s="135"/>
      <c r="E118" s="136"/>
      <c r="F118" s="137">
        <v>325813.31301744998</v>
      </c>
      <c r="G118" s="138">
        <v>508.59559210519291</v>
      </c>
      <c r="H118" s="138">
        <v>243664.17237322181</v>
      </c>
      <c r="I118" s="139">
        <v>81640.54505212298</v>
      </c>
      <c r="J118" s="124"/>
      <c r="K118" s="140"/>
      <c r="L118" s="141"/>
      <c r="M118" s="140"/>
      <c r="N118" s="142"/>
      <c r="O118" s="143"/>
      <c r="P118" s="143"/>
      <c r="Q118" s="143"/>
    </row>
    <row r="119" spans="1:17" x14ac:dyDescent="0.2">
      <c r="A119" s="132"/>
      <c r="B119" s="144">
        <v>2</v>
      </c>
      <c r="C119" s="145" t="s">
        <v>55</v>
      </c>
      <c r="D119" s="146"/>
      <c r="E119" s="147"/>
      <c r="F119" s="148">
        <v>192244.23921554175</v>
      </c>
      <c r="G119" s="148">
        <v>10937.27864622229</v>
      </c>
      <c r="H119" s="149">
        <v>102978.70358709863</v>
      </c>
      <c r="I119" s="150">
        <v>78328.256982220817</v>
      </c>
      <c r="J119" s="124"/>
      <c r="K119" s="140"/>
      <c r="L119" s="141"/>
      <c r="M119" s="140"/>
      <c r="N119" s="142"/>
      <c r="O119" s="143"/>
      <c r="P119" s="143"/>
      <c r="Q119" s="143"/>
    </row>
    <row r="120" spans="1:17" x14ac:dyDescent="0.2">
      <c r="A120" s="132"/>
      <c r="B120" s="144">
        <v>3</v>
      </c>
      <c r="C120" s="145" t="s">
        <v>56</v>
      </c>
      <c r="D120" s="146"/>
      <c r="E120" s="147"/>
      <c r="F120" s="148">
        <v>162851.64243012093</v>
      </c>
      <c r="G120" s="148">
        <v>11183.496142363763</v>
      </c>
      <c r="H120" s="149">
        <v>122384.20315595565</v>
      </c>
      <c r="I120" s="150">
        <v>29283.943131801523</v>
      </c>
      <c r="J120" s="124"/>
      <c r="K120" s="140"/>
      <c r="L120" s="141"/>
      <c r="M120" s="140"/>
      <c r="N120" s="142"/>
      <c r="O120" s="143"/>
      <c r="P120" s="143"/>
      <c r="Q120" s="143"/>
    </row>
    <row r="121" spans="1:17" x14ac:dyDescent="0.2">
      <c r="A121" s="132"/>
      <c r="B121" s="144">
        <v>4</v>
      </c>
      <c r="C121" s="145" t="s">
        <v>57</v>
      </c>
      <c r="D121" s="146"/>
      <c r="E121" s="147"/>
      <c r="F121" s="148">
        <v>147365.40623867707</v>
      </c>
      <c r="G121" s="148">
        <v>824.73492676315448</v>
      </c>
      <c r="H121" s="149">
        <v>108119.76613299914</v>
      </c>
      <c r="I121" s="150">
        <v>38420.905178914771</v>
      </c>
      <c r="J121" s="124"/>
      <c r="K121" s="140"/>
      <c r="L121" s="141"/>
      <c r="M121" s="140"/>
      <c r="N121" s="142"/>
      <c r="O121" s="143"/>
      <c r="P121" s="143"/>
      <c r="Q121" s="143"/>
    </row>
    <row r="122" spans="1:17" x14ac:dyDescent="0.2">
      <c r="A122" s="132"/>
      <c r="B122" s="144">
        <v>5</v>
      </c>
      <c r="C122" s="145" t="s">
        <v>58</v>
      </c>
      <c r="D122" s="146"/>
      <c r="E122" s="147"/>
      <c r="F122" s="151">
        <v>110876.58294187773</v>
      </c>
      <c r="G122" s="148">
        <v>5188.8040948832349</v>
      </c>
      <c r="H122" s="149">
        <v>85749.641851360953</v>
      </c>
      <c r="I122" s="150">
        <v>19938.136995633537</v>
      </c>
      <c r="J122" s="124"/>
      <c r="K122" s="140"/>
      <c r="L122" s="141"/>
      <c r="M122" s="140"/>
      <c r="N122" s="142"/>
      <c r="O122" s="143"/>
      <c r="P122" s="143"/>
      <c r="Q122" s="143"/>
    </row>
    <row r="123" spans="1:17" x14ac:dyDescent="0.2">
      <c r="A123" s="132"/>
      <c r="B123" s="144">
        <v>6</v>
      </c>
      <c r="C123" s="145" t="s">
        <v>59</v>
      </c>
      <c r="D123" s="146"/>
      <c r="E123" s="147"/>
      <c r="F123" s="148">
        <v>95137.199562208029</v>
      </c>
      <c r="G123" s="148">
        <v>3776.4990268139813</v>
      </c>
      <c r="H123" s="149">
        <v>57601.402971025214</v>
      </c>
      <c r="I123" s="150">
        <v>33759.297564368826</v>
      </c>
      <c r="J123" s="124"/>
      <c r="K123" s="140"/>
      <c r="L123" s="141"/>
      <c r="M123" s="140"/>
      <c r="N123" s="142"/>
      <c r="O123" s="143"/>
      <c r="P123" s="143"/>
      <c r="Q123" s="143"/>
    </row>
    <row r="124" spans="1:17" x14ac:dyDescent="0.2">
      <c r="A124" s="132"/>
      <c r="B124" s="144">
        <v>7</v>
      </c>
      <c r="C124" s="145" t="s">
        <v>60</v>
      </c>
      <c r="D124" s="146"/>
      <c r="E124" s="147"/>
      <c r="F124" s="148">
        <v>65818.766201410923</v>
      </c>
      <c r="G124" s="148">
        <v>21480.668793646415</v>
      </c>
      <c r="H124" s="149">
        <v>30398.852372180638</v>
      </c>
      <c r="I124" s="150">
        <v>13939.245035583865</v>
      </c>
      <c r="J124" s="124"/>
      <c r="K124" s="140"/>
      <c r="L124" s="141"/>
      <c r="M124" s="140"/>
      <c r="N124" s="142"/>
      <c r="O124" s="143"/>
      <c r="P124" s="143"/>
      <c r="Q124" s="143"/>
    </row>
    <row r="125" spans="1:17" x14ac:dyDescent="0.2">
      <c r="A125" s="132"/>
      <c r="B125" s="144">
        <v>8</v>
      </c>
      <c r="C125" s="145" t="s">
        <v>61</v>
      </c>
      <c r="D125" s="146"/>
      <c r="E125" s="147"/>
      <c r="F125" s="148">
        <v>61627.55658418723</v>
      </c>
      <c r="G125" s="148">
        <v>3563.535580287526</v>
      </c>
      <c r="H125" s="149">
        <v>33997.150801399031</v>
      </c>
      <c r="I125" s="150">
        <v>24066.870202500671</v>
      </c>
      <c r="J125" s="124"/>
      <c r="K125" s="140"/>
      <c r="L125" s="141"/>
      <c r="M125" s="140"/>
      <c r="N125" s="142"/>
      <c r="O125" s="143"/>
      <c r="P125" s="143"/>
      <c r="Q125" s="143"/>
    </row>
    <row r="126" spans="1:17" x14ac:dyDescent="0.2">
      <c r="A126" s="132"/>
      <c r="B126" s="144">
        <v>9</v>
      </c>
      <c r="C126" s="145" t="s">
        <v>62</v>
      </c>
      <c r="D126" s="146"/>
      <c r="E126" s="147"/>
      <c r="F126" s="148">
        <v>51477.84100633717</v>
      </c>
      <c r="G126" s="148">
        <v>12756.357889807665</v>
      </c>
      <c r="H126" s="149">
        <v>26161.018503516614</v>
      </c>
      <c r="I126" s="150">
        <v>12560.464613012893</v>
      </c>
      <c r="J126" s="124"/>
      <c r="K126" s="140"/>
      <c r="L126" s="141"/>
      <c r="M126" s="140"/>
      <c r="N126" s="142"/>
      <c r="O126" s="143"/>
      <c r="P126" s="143"/>
      <c r="Q126" s="143"/>
    </row>
    <row r="127" spans="1:17" x14ac:dyDescent="0.2">
      <c r="A127" s="132"/>
      <c r="B127" s="144">
        <v>10</v>
      </c>
      <c r="C127" s="145" t="s">
        <v>63</v>
      </c>
      <c r="D127" s="146"/>
      <c r="E127" s="147"/>
      <c r="F127" s="148">
        <v>51054.235986862819</v>
      </c>
      <c r="G127" s="148">
        <v>4351.1687119602075</v>
      </c>
      <c r="H127" s="149">
        <v>44630.046410179122</v>
      </c>
      <c r="I127" s="150">
        <v>2073.0208647234881</v>
      </c>
      <c r="J127" s="124"/>
      <c r="K127" s="140"/>
      <c r="L127" s="141"/>
      <c r="M127" s="140"/>
      <c r="N127" s="142"/>
      <c r="O127" s="143"/>
      <c r="P127" s="143"/>
      <c r="Q127" s="143"/>
    </row>
    <row r="128" spans="1:17" x14ac:dyDescent="0.2">
      <c r="A128" s="132"/>
      <c r="B128" s="144">
        <v>11</v>
      </c>
      <c r="C128" s="145" t="s">
        <v>64</v>
      </c>
      <c r="D128" s="146"/>
      <c r="E128" s="147"/>
      <c r="F128" s="148">
        <v>34855.208990129053</v>
      </c>
      <c r="G128" s="148">
        <v>2667.7102774434984</v>
      </c>
      <c r="H128" s="149">
        <v>28651.718213843436</v>
      </c>
      <c r="I128" s="150">
        <v>3535.780498842118</v>
      </c>
      <c r="J128" s="124"/>
      <c r="K128" s="140"/>
      <c r="L128" s="141"/>
      <c r="M128" s="140"/>
      <c r="N128" s="142"/>
      <c r="O128" s="143"/>
      <c r="P128" s="143"/>
      <c r="Q128" s="143"/>
    </row>
    <row r="129" spans="1:17" x14ac:dyDescent="0.2">
      <c r="A129" s="132"/>
      <c r="B129" s="144">
        <v>12</v>
      </c>
      <c r="C129" s="145" t="s">
        <v>65</v>
      </c>
      <c r="D129" s="146"/>
      <c r="E129" s="147"/>
      <c r="F129" s="148">
        <v>34064.607749236871</v>
      </c>
      <c r="G129" s="148">
        <v>0</v>
      </c>
      <c r="H129" s="149">
        <v>31526.909960604167</v>
      </c>
      <c r="I129" s="150">
        <v>2537.6977886327008</v>
      </c>
      <c r="J129" s="124"/>
      <c r="K129" s="140"/>
      <c r="L129" s="141"/>
      <c r="M129" s="140"/>
      <c r="N129" s="142"/>
      <c r="O129" s="143"/>
      <c r="P129" s="143"/>
      <c r="Q129" s="143"/>
    </row>
    <row r="130" spans="1:17" x14ac:dyDescent="0.2">
      <c r="A130" s="132"/>
      <c r="B130" s="144">
        <v>13</v>
      </c>
      <c r="C130" s="145" t="s">
        <v>66</v>
      </c>
      <c r="D130" s="146"/>
      <c r="E130" s="147"/>
      <c r="F130" s="148">
        <v>33179.080220568423</v>
      </c>
      <c r="G130" s="148">
        <v>2943.5839428710638</v>
      </c>
      <c r="H130" s="149">
        <v>18067.449666507349</v>
      </c>
      <c r="I130" s="150">
        <v>12168.046611190008</v>
      </c>
      <c r="J130" s="124"/>
      <c r="K130" s="140"/>
      <c r="L130" s="141"/>
      <c r="M130" s="140"/>
      <c r="N130" s="142"/>
      <c r="O130" s="143"/>
      <c r="P130" s="143"/>
      <c r="Q130" s="143"/>
    </row>
    <row r="131" spans="1:17" x14ac:dyDescent="0.2">
      <c r="A131" s="132"/>
      <c r="B131" s="144">
        <v>14</v>
      </c>
      <c r="C131" s="145" t="s">
        <v>67</v>
      </c>
      <c r="D131" s="146"/>
      <c r="E131" s="147"/>
      <c r="F131" s="148">
        <v>30514.760225676051</v>
      </c>
      <c r="G131" s="148">
        <v>8295.2402714849522</v>
      </c>
      <c r="H131" s="149">
        <v>7840.9581904784009</v>
      </c>
      <c r="I131" s="150">
        <v>14378.561763712698</v>
      </c>
      <c r="J131" s="124"/>
      <c r="K131" s="140"/>
      <c r="L131" s="141"/>
      <c r="M131" s="140"/>
      <c r="N131" s="142"/>
      <c r="O131" s="143"/>
      <c r="P131" s="143"/>
      <c r="Q131" s="143"/>
    </row>
    <row r="132" spans="1:17" x14ac:dyDescent="0.2">
      <c r="A132" s="132"/>
      <c r="B132" s="144">
        <v>15</v>
      </c>
      <c r="C132" s="145" t="s">
        <v>68</v>
      </c>
      <c r="D132" s="146"/>
      <c r="E132" s="147"/>
      <c r="F132" s="148">
        <v>24770.965520138168</v>
      </c>
      <c r="G132" s="148">
        <v>985.26603254489055</v>
      </c>
      <c r="H132" s="149">
        <v>14030.174494250074</v>
      </c>
      <c r="I132" s="150">
        <v>9755.524993343206</v>
      </c>
      <c r="J132" s="124"/>
      <c r="K132" s="140"/>
      <c r="L132" s="141"/>
      <c r="M132" s="140"/>
      <c r="N132" s="142"/>
      <c r="O132" s="143"/>
      <c r="P132" s="143"/>
      <c r="Q132" s="143"/>
    </row>
    <row r="133" spans="1:17" x14ac:dyDescent="0.2">
      <c r="A133" s="132"/>
      <c r="B133" s="144">
        <v>16</v>
      </c>
      <c r="C133" s="145" t="s">
        <v>69</v>
      </c>
      <c r="D133" s="146"/>
      <c r="E133" s="147"/>
      <c r="F133" s="148">
        <v>10565.982003042971</v>
      </c>
      <c r="G133" s="148">
        <v>5214.3409821354189</v>
      </c>
      <c r="H133" s="149">
        <v>4184.343928216711</v>
      </c>
      <c r="I133" s="150">
        <v>1167.2970926908406</v>
      </c>
      <c r="J133" s="124"/>
      <c r="K133" s="140"/>
      <c r="L133" s="141"/>
      <c r="M133" s="140"/>
      <c r="N133" s="142"/>
      <c r="O133" s="143"/>
      <c r="P133" s="143"/>
      <c r="Q133" s="143"/>
    </row>
    <row r="134" spans="1:17" x14ac:dyDescent="0.2">
      <c r="A134" s="27"/>
      <c r="B134" s="144">
        <v>17</v>
      </c>
      <c r="C134" s="145" t="s">
        <v>70</v>
      </c>
      <c r="D134" s="146"/>
      <c r="E134" s="147"/>
      <c r="F134" s="148">
        <v>9215.5746883642787</v>
      </c>
      <c r="G134" s="148">
        <v>5586.5382142342851</v>
      </c>
      <c r="H134" s="149">
        <v>3156.3693363567422</v>
      </c>
      <c r="I134" s="150">
        <v>472.66713777325089</v>
      </c>
      <c r="J134" s="124"/>
      <c r="K134" s="140"/>
      <c r="L134" s="141"/>
      <c r="M134" s="140"/>
      <c r="N134" s="142"/>
      <c r="O134" s="143"/>
      <c r="P134" s="143"/>
      <c r="Q134" s="143"/>
    </row>
    <row r="135" spans="1:17" x14ac:dyDescent="0.2">
      <c r="A135" s="132"/>
      <c r="B135" s="144">
        <v>18</v>
      </c>
      <c r="C135" s="145" t="s">
        <v>71</v>
      </c>
      <c r="D135" s="146"/>
      <c r="E135" s="147"/>
      <c r="F135" s="148">
        <v>8453.5966304822268</v>
      </c>
      <c r="G135" s="148">
        <v>7872.4849505339816</v>
      </c>
      <c r="H135" s="149">
        <v>62.844342646925625</v>
      </c>
      <c r="I135" s="150">
        <v>518.26733730132014</v>
      </c>
      <c r="J135" s="124"/>
      <c r="K135" s="140"/>
      <c r="L135" s="141"/>
      <c r="M135" s="140"/>
      <c r="N135" s="142"/>
      <c r="O135" s="143"/>
      <c r="P135" s="143"/>
      <c r="Q135" s="143"/>
    </row>
    <row r="136" spans="1:17" x14ac:dyDescent="0.2">
      <c r="A136" s="132"/>
      <c r="B136" s="144">
        <v>19</v>
      </c>
      <c r="C136" s="145" t="s">
        <v>72</v>
      </c>
      <c r="D136" s="146"/>
      <c r="E136" s="147"/>
      <c r="F136" s="148">
        <v>6479.4169015525003</v>
      </c>
      <c r="G136" s="148">
        <v>303.48714631618861</v>
      </c>
      <c r="H136" s="149">
        <v>3979.8204604774705</v>
      </c>
      <c r="I136" s="150">
        <v>2196.1092947588413</v>
      </c>
      <c r="J136" s="124"/>
      <c r="K136" s="140"/>
      <c r="L136" s="141"/>
      <c r="M136" s="140"/>
      <c r="N136" s="142"/>
      <c r="O136" s="143"/>
      <c r="P136" s="143"/>
      <c r="Q136" s="143"/>
    </row>
    <row r="137" spans="1:17" x14ac:dyDescent="0.2">
      <c r="A137" s="132"/>
      <c r="B137" s="144">
        <v>20</v>
      </c>
      <c r="C137" s="145" t="s">
        <v>73</v>
      </c>
      <c r="D137" s="146"/>
      <c r="E137" s="147"/>
      <c r="F137" s="148">
        <v>6133.3938286263956</v>
      </c>
      <c r="G137" s="148">
        <v>2230.9179728042336</v>
      </c>
      <c r="H137" s="149">
        <v>3386.5865547238764</v>
      </c>
      <c r="I137" s="150">
        <v>515.88930109828584</v>
      </c>
      <c r="J137" s="124"/>
      <c r="K137" s="140"/>
      <c r="L137" s="141"/>
      <c r="M137" s="140"/>
      <c r="N137" s="142"/>
      <c r="O137" s="143"/>
      <c r="P137" s="143"/>
      <c r="Q137" s="143"/>
    </row>
    <row r="138" spans="1:17" x14ac:dyDescent="0.2">
      <c r="A138" s="132"/>
      <c r="B138" s="144">
        <v>21</v>
      </c>
      <c r="C138" s="145" t="s">
        <v>74</v>
      </c>
      <c r="D138" s="146"/>
      <c r="E138" s="147"/>
      <c r="F138" s="148">
        <v>6060.7577718103666</v>
      </c>
      <c r="G138" s="148">
        <v>2095.0065965226045</v>
      </c>
      <c r="H138" s="149">
        <v>3163.7511727005949</v>
      </c>
      <c r="I138" s="150">
        <v>802.00000258716784</v>
      </c>
      <c r="J138" s="124"/>
      <c r="K138" s="140"/>
      <c r="L138" s="141"/>
      <c r="M138" s="140"/>
      <c r="N138" s="142"/>
      <c r="O138" s="143"/>
      <c r="P138" s="143"/>
      <c r="Q138" s="143"/>
    </row>
    <row r="139" spans="1:17" x14ac:dyDescent="0.2">
      <c r="A139" s="132"/>
      <c r="B139" s="144">
        <v>22</v>
      </c>
      <c r="C139" s="145" t="s">
        <v>75</v>
      </c>
      <c r="D139" s="146"/>
      <c r="E139" s="147"/>
      <c r="F139" s="148">
        <v>5838.8860360040235</v>
      </c>
      <c r="G139" s="148">
        <v>1483.9288282649522</v>
      </c>
      <c r="H139" s="149">
        <v>1475.0754000017319</v>
      </c>
      <c r="I139" s="150">
        <v>2879.8818077373389</v>
      </c>
      <c r="J139" s="124"/>
      <c r="K139" s="140"/>
      <c r="L139" s="141"/>
      <c r="M139" s="140"/>
      <c r="N139" s="142"/>
      <c r="O139" s="143"/>
      <c r="P139" s="143"/>
      <c r="Q139" s="143"/>
    </row>
    <row r="140" spans="1:17" x14ac:dyDescent="0.2">
      <c r="A140" s="132"/>
      <c r="B140" s="144">
        <v>23</v>
      </c>
      <c r="C140" s="145" t="s">
        <v>76</v>
      </c>
      <c r="D140" s="146"/>
      <c r="E140" s="147"/>
      <c r="F140" s="148">
        <v>5831.5011510107352</v>
      </c>
      <c r="G140" s="148">
        <v>109.33496423597265</v>
      </c>
      <c r="H140" s="149">
        <v>1249.6566822907353</v>
      </c>
      <c r="I140" s="150">
        <v>4472.5095044840273</v>
      </c>
      <c r="J140" s="124"/>
      <c r="K140" s="140"/>
      <c r="L140" s="141"/>
      <c r="M140" s="140"/>
      <c r="N140" s="142"/>
      <c r="O140" s="143"/>
      <c r="P140" s="143"/>
      <c r="Q140" s="143"/>
    </row>
    <row r="141" spans="1:17" x14ac:dyDescent="0.2">
      <c r="A141" s="132"/>
      <c r="B141" s="144">
        <v>24</v>
      </c>
      <c r="C141" s="145" t="s">
        <v>77</v>
      </c>
      <c r="D141" s="146"/>
      <c r="E141" s="147"/>
      <c r="F141" s="148">
        <v>4131.0078126751696</v>
      </c>
      <c r="G141" s="148">
        <v>1429.8634833922258</v>
      </c>
      <c r="H141" s="149">
        <v>2282.7537573001591</v>
      </c>
      <c r="I141" s="150">
        <v>418.39057198278408</v>
      </c>
      <c r="J141" s="124"/>
      <c r="K141" s="140"/>
      <c r="L141" s="141"/>
      <c r="M141" s="140"/>
      <c r="N141" s="142"/>
      <c r="O141" s="143"/>
      <c r="P141" s="143"/>
      <c r="Q141" s="143"/>
    </row>
    <row r="142" spans="1:17" x14ac:dyDescent="0.2">
      <c r="A142" s="132"/>
      <c r="B142" s="144">
        <v>25</v>
      </c>
      <c r="C142" s="145" t="s">
        <v>78</v>
      </c>
      <c r="D142" s="146"/>
      <c r="E142" s="147"/>
      <c r="F142" s="148">
        <v>4008.5944805586996</v>
      </c>
      <c r="G142" s="148">
        <v>4003.651700345918</v>
      </c>
      <c r="H142" s="149">
        <v>0.36248430453535291</v>
      </c>
      <c r="I142" s="150">
        <v>4.5802959082462378</v>
      </c>
      <c r="J142" s="124"/>
      <c r="K142" s="140"/>
      <c r="L142" s="141"/>
      <c r="M142" s="140"/>
      <c r="N142" s="142"/>
      <c r="O142" s="143"/>
      <c r="P142" s="143"/>
      <c r="Q142" s="143"/>
    </row>
    <row r="143" spans="1:17" x14ac:dyDescent="0.2">
      <c r="A143" s="132"/>
      <c r="B143" s="144">
        <v>26</v>
      </c>
      <c r="C143" s="145" t="s">
        <v>79</v>
      </c>
      <c r="D143" s="146"/>
      <c r="E143" s="147"/>
      <c r="F143" s="148">
        <v>3854.776638831011</v>
      </c>
      <c r="G143" s="148">
        <v>3564.0193915091018</v>
      </c>
      <c r="H143" s="149">
        <v>290.75724732190946</v>
      </c>
      <c r="I143" s="150">
        <v>0</v>
      </c>
      <c r="J143" s="124"/>
      <c r="K143" s="140"/>
      <c r="L143" s="141"/>
      <c r="M143" s="140"/>
      <c r="N143" s="142"/>
      <c r="O143" s="143"/>
      <c r="P143" s="143"/>
      <c r="Q143" s="143"/>
    </row>
    <row r="144" spans="1:17" x14ac:dyDescent="0.2">
      <c r="A144" s="132"/>
      <c r="B144" s="144">
        <v>27</v>
      </c>
      <c r="C144" s="145" t="s">
        <v>80</v>
      </c>
      <c r="D144" s="146"/>
      <c r="E144" s="147"/>
      <c r="F144" s="148">
        <v>1210.8204621848049</v>
      </c>
      <c r="G144" s="148">
        <v>1210.8204621848049</v>
      </c>
      <c r="H144" s="149">
        <v>0</v>
      </c>
      <c r="I144" s="150">
        <v>0</v>
      </c>
      <c r="J144" s="124"/>
      <c r="K144" s="140"/>
      <c r="L144" s="141"/>
      <c r="M144" s="140"/>
      <c r="N144" s="142"/>
      <c r="O144" s="143"/>
      <c r="P144" s="143"/>
      <c r="Q144" s="143"/>
    </row>
    <row r="145" spans="1:17" x14ac:dyDescent="0.2">
      <c r="A145" s="132"/>
      <c r="B145" s="144">
        <v>28</v>
      </c>
      <c r="C145" s="145" t="s">
        <v>81</v>
      </c>
      <c r="D145" s="146"/>
      <c r="E145" s="147"/>
      <c r="F145" s="148">
        <v>1084.2988610175107</v>
      </c>
      <c r="G145" s="148">
        <v>1084.2988610175107</v>
      </c>
      <c r="H145" s="149">
        <v>0</v>
      </c>
      <c r="I145" s="150">
        <v>0</v>
      </c>
      <c r="J145" s="124"/>
      <c r="K145" s="140"/>
      <c r="L145" s="141"/>
      <c r="M145" s="140"/>
      <c r="N145" s="142"/>
      <c r="O145" s="143"/>
      <c r="P145" s="143"/>
      <c r="Q145" s="143"/>
    </row>
    <row r="146" spans="1:17" x14ac:dyDescent="0.2">
      <c r="A146" s="132"/>
      <c r="B146" s="144">
        <v>29</v>
      </c>
      <c r="C146" s="145" t="s">
        <v>82</v>
      </c>
      <c r="D146" s="146"/>
      <c r="E146" s="147"/>
      <c r="F146" s="148">
        <v>574.88956112645189</v>
      </c>
      <c r="G146" s="148">
        <v>197.01082217458023</v>
      </c>
      <c r="H146" s="149">
        <v>377.87873895187164</v>
      </c>
      <c r="I146" s="150">
        <v>0</v>
      </c>
      <c r="J146" s="124"/>
      <c r="K146" s="140"/>
      <c r="L146" s="141"/>
      <c r="M146" s="140"/>
      <c r="N146" s="142"/>
      <c r="O146" s="143"/>
      <c r="P146" s="143"/>
      <c r="Q146" s="143"/>
    </row>
    <row r="147" spans="1:17" x14ac:dyDescent="0.2">
      <c r="A147" s="132"/>
      <c r="B147" s="144">
        <v>30</v>
      </c>
      <c r="C147" s="145" t="s">
        <v>83</v>
      </c>
      <c r="D147" s="146"/>
      <c r="E147" s="147"/>
      <c r="F147" s="148">
        <v>560.29737742895315</v>
      </c>
      <c r="G147" s="148">
        <v>560.29737742895315</v>
      </c>
      <c r="H147" s="149">
        <v>0</v>
      </c>
      <c r="I147" s="150">
        <v>0</v>
      </c>
      <c r="J147" s="124"/>
      <c r="K147" s="140"/>
      <c r="L147" s="141"/>
      <c r="M147" s="140"/>
      <c r="N147" s="142"/>
      <c r="O147" s="143"/>
      <c r="P147" s="143"/>
      <c r="Q147" s="143"/>
    </row>
    <row r="148" spans="1:17" x14ac:dyDescent="0.2">
      <c r="A148" s="132"/>
      <c r="B148" s="144">
        <v>31</v>
      </c>
      <c r="C148" s="145" t="s">
        <v>84</v>
      </c>
      <c r="D148" s="146"/>
      <c r="E148" s="147"/>
      <c r="F148" s="148">
        <v>491.82975251871432</v>
      </c>
      <c r="G148" s="148">
        <v>0</v>
      </c>
      <c r="H148" s="149">
        <v>491.82975251871432</v>
      </c>
      <c r="I148" s="150">
        <v>0</v>
      </c>
      <c r="J148" s="124"/>
      <c r="K148" s="140"/>
      <c r="L148" s="141"/>
      <c r="M148" s="140"/>
      <c r="N148" s="142"/>
      <c r="O148" s="143"/>
      <c r="P148" s="143"/>
      <c r="Q148" s="143"/>
    </row>
    <row r="149" spans="1:17" x14ac:dyDescent="0.2">
      <c r="A149" s="132"/>
      <c r="B149" s="144">
        <v>32</v>
      </c>
      <c r="C149" s="145" t="s">
        <v>85</v>
      </c>
      <c r="D149" s="146"/>
      <c r="E149" s="147"/>
      <c r="F149" s="148">
        <v>238.79744277944934</v>
      </c>
      <c r="G149" s="148">
        <v>174.42747016734486</v>
      </c>
      <c r="H149" s="149">
        <v>64.36997261210449</v>
      </c>
      <c r="I149" s="150">
        <v>0</v>
      </c>
      <c r="J149" s="124"/>
      <c r="K149" s="140"/>
      <c r="L149" s="141"/>
      <c r="M149" s="140"/>
      <c r="N149" s="142"/>
      <c r="O149" s="143"/>
      <c r="P149" s="143"/>
      <c r="Q149" s="143"/>
    </row>
    <row r="150" spans="1:17" x14ac:dyDescent="0.2">
      <c r="A150" s="132"/>
      <c r="B150" s="144">
        <v>33</v>
      </c>
      <c r="C150" s="145" t="s">
        <v>86</v>
      </c>
      <c r="D150" s="146"/>
      <c r="E150" s="147"/>
      <c r="F150" s="148">
        <v>69.802104273317795</v>
      </c>
      <c r="G150" s="148">
        <v>0</v>
      </c>
      <c r="H150" s="149">
        <v>69.802104273317795</v>
      </c>
      <c r="I150" s="150">
        <v>0</v>
      </c>
      <c r="J150" s="124"/>
      <c r="K150" s="140"/>
      <c r="L150" s="140"/>
      <c r="M150" s="140"/>
      <c r="N150" s="142"/>
      <c r="O150" s="143"/>
      <c r="P150" s="143"/>
      <c r="Q150" s="143"/>
    </row>
    <row r="151" spans="1:17" x14ac:dyDescent="0.2">
      <c r="A151" s="132"/>
      <c r="B151" s="144">
        <v>34</v>
      </c>
      <c r="C151" s="145" t="s">
        <v>87</v>
      </c>
      <c r="D151" s="146"/>
      <c r="E151" s="147"/>
      <c r="F151" s="148">
        <v>20.227518018698124</v>
      </c>
      <c r="G151" s="148">
        <v>20.227518018698124</v>
      </c>
      <c r="H151" s="149">
        <v>0</v>
      </c>
      <c r="I151" s="150">
        <v>0</v>
      </c>
      <c r="J151" s="124"/>
      <c r="K151" s="140"/>
      <c r="L151" s="140"/>
      <c r="M151" s="140"/>
      <c r="N151" s="142"/>
      <c r="O151" s="143"/>
      <c r="P151" s="143"/>
      <c r="Q151" s="143"/>
    </row>
    <row r="152" spans="1:17" x14ac:dyDescent="0.2">
      <c r="A152" s="132"/>
      <c r="B152" s="144">
        <v>35</v>
      </c>
      <c r="C152" s="145" t="s">
        <v>88</v>
      </c>
      <c r="D152" s="146"/>
      <c r="E152" s="147"/>
      <c r="F152" s="148">
        <v>17.133028135219142</v>
      </c>
      <c r="G152" s="148">
        <v>17.133028135219142</v>
      </c>
      <c r="H152" s="149">
        <v>0</v>
      </c>
      <c r="I152" s="150">
        <v>0</v>
      </c>
      <c r="J152" s="124"/>
      <c r="K152" s="140"/>
      <c r="L152" s="140"/>
      <c r="M152" s="140"/>
      <c r="N152" s="142"/>
      <c r="O152" s="143"/>
      <c r="P152" s="143"/>
      <c r="Q152" s="143"/>
    </row>
    <row r="153" spans="1:17" x14ac:dyDescent="0.2">
      <c r="A153" s="132"/>
      <c r="B153" s="144">
        <v>36</v>
      </c>
      <c r="C153" s="145" t="s">
        <v>89</v>
      </c>
      <c r="D153" s="146"/>
      <c r="E153" s="147"/>
      <c r="F153" s="148">
        <v>11.286024780908122</v>
      </c>
      <c r="G153" s="148">
        <v>11.286024780908122</v>
      </c>
      <c r="H153" s="149">
        <v>0</v>
      </c>
      <c r="I153" s="150">
        <v>0</v>
      </c>
      <c r="J153" s="124"/>
      <c r="K153" s="140"/>
      <c r="L153" s="140"/>
      <c r="M153" s="140"/>
      <c r="N153" s="142"/>
      <c r="O153" s="143"/>
      <c r="P153" s="143"/>
      <c r="Q153" s="143"/>
    </row>
    <row r="154" spans="1:17" ht="13.5" thickBot="1" x14ac:dyDescent="0.25">
      <c r="A154" s="132"/>
      <c r="B154" s="152">
        <v>37</v>
      </c>
      <c r="C154" s="153" t="s">
        <v>90</v>
      </c>
      <c r="D154" s="154"/>
      <c r="E154" s="155"/>
      <c r="F154" s="156">
        <v>5.261310990337595</v>
      </c>
      <c r="G154" s="156">
        <v>5.261310990337595</v>
      </c>
      <c r="H154" s="157">
        <v>0</v>
      </c>
      <c r="I154" s="158">
        <v>0</v>
      </c>
      <c r="J154" s="124"/>
      <c r="K154" s="140"/>
      <c r="L154" s="140"/>
      <c r="M154" s="140"/>
      <c r="N154" s="142"/>
      <c r="O154" s="143"/>
      <c r="P154" s="143"/>
      <c r="Q154" s="143"/>
    </row>
    <row r="155" spans="1:17" x14ac:dyDescent="0.2">
      <c r="B155" s="140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40"/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40" t="s">
        <v>48</v>
      </c>
      <c r="C157" s="20"/>
      <c r="D157" s="20"/>
      <c r="E157" s="20"/>
      <c r="F157" s="78"/>
      <c r="G157" s="20"/>
      <c r="H157" s="20"/>
      <c r="I157" s="20"/>
      <c r="J157" s="20"/>
      <c r="K157" s="20"/>
      <c r="L157" s="20"/>
      <c r="M157" s="20"/>
      <c r="N157" s="20"/>
    </row>
    <row r="158" spans="1:17" x14ac:dyDescent="0.2">
      <c r="B158" s="140" t="s">
        <v>49</v>
      </c>
      <c r="C158" s="140"/>
      <c r="D158" s="140"/>
      <c r="E158" s="140"/>
      <c r="F158" s="159"/>
      <c r="G158" s="140"/>
      <c r="H158" s="140"/>
      <c r="I158" s="140"/>
      <c r="J158" s="140"/>
      <c r="K158" s="140"/>
      <c r="L158" s="140"/>
      <c r="M158" s="140"/>
      <c r="N158" s="140"/>
    </row>
    <row r="159" spans="1:17" x14ac:dyDescent="0.2">
      <c r="B159" s="124"/>
      <c r="C159" s="140"/>
      <c r="D159" s="140"/>
      <c r="E159" s="140"/>
      <c r="F159" s="141"/>
      <c r="G159" s="140"/>
      <c r="H159" s="140"/>
      <c r="I159" s="140"/>
      <c r="J159" s="140"/>
      <c r="K159" s="140"/>
      <c r="L159" s="140"/>
      <c r="M159" s="140"/>
      <c r="N159" s="142"/>
    </row>
    <row r="160" spans="1:17" x14ac:dyDescent="0.2">
      <c r="B160" s="124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2"/>
    </row>
    <row r="161" spans="1:16" x14ac:dyDescent="0.2"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20"/>
    </row>
    <row r="162" spans="1:16" x14ac:dyDescent="0.2"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20"/>
    </row>
    <row r="163" spans="1:16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6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6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1:16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x14ac:dyDescent="0.2">
      <c r="A170" s="102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 x14ac:dyDescent="0.2">
      <c r="A171" s="102"/>
      <c r="B171" s="160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 x14ac:dyDescent="0.2">
      <c r="A173" s="102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 ht="12.75" customHeight="1" x14ac:dyDescent="0.2">
      <c r="A174" s="102"/>
      <c r="B174" s="308"/>
      <c r="C174" s="308"/>
      <c r="D174" s="308"/>
      <c r="E174" s="308"/>
      <c r="F174" s="308"/>
      <c r="G174" s="308"/>
      <c r="H174" s="308"/>
      <c r="I174" s="308"/>
      <c r="J174" s="308"/>
      <c r="K174" s="308"/>
      <c r="L174" s="308"/>
      <c r="M174" s="308"/>
      <c r="N174" s="27"/>
      <c r="O174" s="27"/>
      <c r="P174" s="27"/>
    </row>
    <row r="175" spans="1:16" x14ac:dyDescent="0.2">
      <c r="A175" s="102"/>
      <c r="B175" s="127"/>
      <c r="C175" s="127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27"/>
      <c r="O175" s="27"/>
      <c r="P175" s="27"/>
    </row>
    <row r="176" spans="1:16" ht="12.75" customHeight="1" x14ac:dyDescent="0.2">
      <c r="A176" s="102"/>
      <c r="B176" s="312"/>
      <c r="C176" s="160"/>
      <c r="D176" s="161"/>
      <c r="E176" s="161"/>
      <c r="F176" s="161"/>
      <c r="G176" s="161"/>
      <c r="H176" s="161"/>
      <c r="I176" s="161"/>
      <c r="J176" s="161"/>
      <c r="K176" s="161"/>
      <c r="L176" s="162"/>
      <c r="M176" s="162"/>
      <c r="N176" s="27"/>
      <c r="O176" s="27"/>
      <c r="P176" s="27"/>
    </row>
    <row r="177" spans="1:16" x14ac:dyDescent="0.2">
      <c r="A177" s="102"/>
      <c r="B177" s="312"/>
      <c r="C177" s="160"/>
      <c r="D177" s="161"/>
      <c r="E177" s="161"/>
      <c r="F177" s="161"/>
      <c r="G177" s="161"/>
      <c r="H177" s="161"/>
      <c r="I177" s="161"/>
      <c r="J177" s="161"/>
      <c r="K177" s="161"/>
      <c r="L177" s="162"/>
      <c r="M177" s="162"/>
      <c r="N177" s="27"/>
      <c r="O177" s="27"/>
      <c r="P177" s="27"/>
    </row>
    <row r="178" spans="1:16" x14ac:dyDescent="0.2">
      <c r="A178" s="102"/>
      <c r="B178" s="312"/>
      <c r="C178" s="160"/>
      <c r="D178" s="161"/>
      <c r="E178" s="161"/>
      <c r="F178" s="161"/>
      <c r="G178" s="161"/>
      <c r="H178" s="161"/>
      <c r="I178" s="161"/>
      <c r="J178" s="161"/>
      <c r="K178" s="161"/>
      <c r="L178" s="162"/>
      <c r="M178" s="162"/>
      <c r="N178" s="27"/>
      <c r="O178" s="27"/>
      <c r="P178" s="27"/>
    </row>
    <row r="179" spans="1:16" x14ac:dyDescent="0.2">
      <c r="A179" s="102"/>
      <c r="B179" s="312"/>
      <c r="C179" s="160"/>
      <c r="D179" s="161"/>
      <c r="E179" s="161"/>
      <c r="F179" s="161"/>
      <c r="G179" s="161"/>
      <c r="H179" s="161"/>
      <c r="I179" s="161"/>
      <c r="J179" s="161"/>
      <c r="K179" s="161"/>
      <c r="L179" s="162"/>
      <c r="M179" s="162"/>
      <c r="N179" s="27"/>
      <c r="O179" s="27"/>
      <c r="P179" s="27"/>
    </row>
    <row r="180" spans="1:16" x14ac:dyDescent="0.2">
      <c r="A180" s="102"/>
      <c r="B180" s="312"/>
      <c r="C180" s="160"/>
      <c r="D180" s="161"/>
      <c r="E180" s="161"/>
      <c r="F180" s="161"/>
      <c r="G180" s="161"/>
      <c r="H180" s="161"/>
      <c r="I180" s="161"/>
      <c r="J180" s="161"/>
      <c r="K180" s="161"/>
      <c r="L180" s="162"/>
      <c r="M180" s="162"/>
      <c r="N180" s="27"/>
      <c r="O180" s="27"/>
      <c r="P180" s="27"/>
    </row>
    <row r="181" spans="1:16" x14ac:dyDescent="0.2">
      <c r="A181" s="102"/>
      <c r="B181" s="312"/>
      <c r="C181" s="160"/>
      <c r="D181" s="161"/>
      <c r="E181" s="161"/>
      <c r="F181" s="161"/>
      <c r="G181" s="161"/>
      <c r="H181" s="161"/>
      <c r="I181" s="161"/>
      <c r="J181" s="161"/>
      <c r="K181" s="161"/>
      <c r="L181" s="162"/>
      <c r="M181" s="162"/>
      <c r="N181" s="27"/>
      <c r="O181" s="27"/>
      <c r="P181" s="27"/>
    </row>
    <row r="182" spans="1:16" x14ac:dyDescent="0.2">
      <c r="A182" s="102"/>
      <c r="B182" s="312"/>
      <c r="C182" s="160"/>
      <c r="D182" s="161"/>
      <c r="E182" s="161"/>
      <c r="F182" s="161"/>
      <c r="G182" s="161"/>
      <c r="H182" s="161"/>
      <c r="I182" s="161"/>
      <c r="J182" s="161"/>
      <c r="K182" s="161"/>
      <c r="L182" s="162"/>
      <c r="M182" s="162"/>
      <c r="N182" s="27"/>
      <c r="O182" s="27"/>
      <c r="P182" s="27"/>
    </row>
    <row r="183" spans="1:16" x14ac:dyDescent="0.2">
      <c r="A183" s="102"/>
      <c r="B183" s="312"/>
      <c r="C183" s="160"/>
      <c r="D183" s="161"/>
      <c r="E183" s="161"/>
      <c r="F183" s="161"/>
      <c r="G183" s="161"/>
      <c r="H183" s="161"/>
      <c r="I183" s="161"/>
      <c r="J183" s="161"/>
      <c r="K183" s="161"/>
      <c r="L183" s="162"/>
      <c r="M183" s="162"/>
      <c r="N183" s="27"/>
      <c r="O183" s="27"/>
      <c r="P183" s="27"/>
    </row>
    <row r="184" spans="1:16" x14ac:dyDescent="0.2">
      <c r="A184" s="102"/>
      <c r="B184" s="312"/>
      <c r="C184" s="160"/>
      <c r="D184" s="161"/>
      <c r="E184" s="161"/>
      <c r="F184" s="161"/>
      <c r="G184" s="161"/>
      <c r="H184" s="161"/>
      <c r="I184" s="161"/>
      <c r="J184" s="161"/>
      <c r="K184" s="161"/>
      <c r="L184" s="162"/>
      <c r="M184" s="162"/>
      <c r="N184" s="27"/>
      <c r="O184" s="27"/>
      <c r="P184" s="27"/>
    </row>
    <row r="185" spans="1:16" x14ac:dyDescent="0.2">
      <c r="A185" s="102"/>
      <c r="B185" s="312"/>
      <c r="C185" s="160"/>
      <c r="D185" s="161"/>
      <c r="E185" s="161"/>
      <c r="F185" s="161"/>
      <c r="G185" s="161"/>
      <c r="H185" s="161"/>
      <c r="I185" s="161"/>
      <c r="J185" s="161"/>
      <c r="K185" s="161"/>
      <c r="L185" s="162"/>
      <c r="M185" s="162"/>
      <c r="N185" s="27"/>
      <c r="O185" s="27"/>
      <c r="P185" s="27"/>
    </row>
    <row r="186" spans="1:16" x14ac:dyDescent="0.2">
      <c r="A186" s="102"/>
      <c r="B186" s="312"/>
      <c r="C186" s="160"/>
      <c r="D186" s="161"/>
      <c r="E186" s="161"/>
      <c r="F186" s="161"/>
      <c r="G186" s="161"/>
      <c r="H186" s="161"/>
      <c r="I186" s="161"/>
      <c r="J186" s="161"/>
      <c r="K186" s="161"/>
      <c r="L186" s="162"/>
      <c r="M186" s="162"/>
      <c r="N186" s="27"/>
      <c r="O186" s="27"/>
      <c r="P186" s="27"/>
    </row>
    <row r="187" spans="1:16" x14ac:dyDescent="0.2">
      <c r="A187" s="102"/>
      <c r="B187" s="312"/>
      <c r="C187" s="160"/>
      <c r="D187" s="161"/>
      <c r="E187" s="161"/>
      <c r="F187" s="161"/>
      <c r="G187" s="161"/>
      <c r="H187" s="161"/>
      <c r="I187" s="161"/>
      <c r="J187" s="161"/>
      <c r="K187" s="161"/>
      <c r="L187" s="162"/>
      <c r="M187" s="162"/>
      <c r="N187" s="27"/>
      <c r="O187" s="27"/>
      <c r="P187" s="27"/>
    </row>
    <row r="188" spans="1:16" x14ac:dyDescent="0.2">
      <c r="A188" s="102"/>
      <c r="B188" s="308"/>
      <c r="C188" s="308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27"/>
      <c r="O188" s="27"/>
      <c r="P188" s="27"/>
    </row>
    <row r="189" spans="1:16" x14ac:dyDescent="0.2">
      <c r="A189" s="102"/>
      <c r="B189" s="312"/>
      <c r="C189" s="160"/>
      <c r="D189" s="161"/>
      <c r="E189" s="161"/>
      <c r="F189" s="161"/>
      <c r="G189" s="161"/>
      <c r="H189" s="161"/>
      <c r="I189" s="161"/>
      <c r="J189" s="161"/>
      <c r="K189" s="161"/>
      <c r="L189" s="162"/>
      <c r="M189" s="162"/>
      <c r="N189" s="27"/>
      <c r="O189" s="27"/>
      <c r="P189" s="27"/>
    </row>
    <row r="190" spans="1:16" x14ac:dyDescent="0.2">
      <c r="A190" s="102"/>
      <c r="B190" s="312"/>
      <c r="C190" s="160"/>
      <c r="D190" s="161"/>
      <c r="E190" s="161"/>
      <c r="F190" s="161"/>
      <c r="G190" s="161"/>
      <c r="H190" s="161"/>
      <c r="I190" s="161"/>
      <c r="J190" s="161"/>
      <c r="K190" s="161"/>
      <c r="L190" s="162"/>
      <c r="M190" s="162"/>
      <c r="N190" s="27"/>
      <c r="O190" s="27"/>
      <c r="P190" s="27"/>
    </row>
    <row r="191" spans="1:16" x14ac:dyDescent="0.2">
      <c r="A191" s="102"/>
      <c r="B191" s="312"/>
      <c r="C191" s="160"/>
      <c r="D191" s="161"/>
      <c r="E191" s="161"/>
      <c r="F191" s="161"/>
      <c r="G191" s="161"/>
      <c r="H191" s="161"/>
      <c r="I191" s="161"/>
      <c r="J191" s="161"/>
      <c r="K191" s="161"/>
      <c r="L191" s="162"/>
      <c r="M191" s="162"/>
      <c r="N191" s="27"/>
      <c r="O191" s="27"/>
      <c r="P191" s="27"/>
    </row>
    <row r="192" spans="1:16" x14ac:dyDescent="0.2">
      <c r="A192" s="102"/>
      <c r="B192" s="312"/>
      <c r="C192" s="160"/>
      <c r="D192" s="161"/>
      <c r="E192" s="161"/>
      <c r="F192" s="161"/>
      <c r="G192" s="161"/>
      <c r="H192" s="161"/>
      <c r="I192" s="161"/>
      <c r="J192" s="161"/>
      <c r="K192" s="161"/>
      <c r="L192" s="162"/>
      <c r="M192" s="162"/>
      <c r="N192" s="27"/>
      <c r="O192" s="27"/>
      <c r="P192" s="27"/>
    </row>
    <row r="193" spans="1:16" x14ac:dyDescent="0.2">
      <c r="A193" s="102"/>
      <c r="B193" s="312"/>
      <c r="C193" s="160"/>
      <c r="D193" s="161"/>
      <c r="E193" s="161"/>
      <c r="F193" s="161"/>
      <c r="G193" s="161"/>
      <c r="H193" s="161"/>
      <c r="I193" s="161"/>
      <c r="J193" s="161"/>
      <c r="K193" s="161"/>
      <c r="L193" s="162"/>
      <c r="M193" s="162"/>
      <c r="N193" s="27"/>
      <c r="O193" s="27"/>
      <c r="P193" s="27"/>
    </row>
    <row r="194" spans="1:16" x14ac:dyDescent="0.2">
      <c r="A194" s="102"/>
      <c r="B194" s="312"/>
      <c r="C194" s="160"/>
      <c r="D194" s="161"/>
      <c r="E194" s="161"/>
      <c r="F194" s="161"/>
      <c r="G194" s="161"/>
      <c r="H194" s="161"/>
      <c r="I194" s="161"/>
      <c r="J194" s="161"/>
      <c r="K194" s="161"/>
      <c r="L194" s="162"/>
      <c r="M194" s="162"/>
      <c r="N194" s="27"/>
      <c r="O194" s="27"/>
      <c r="P194" s="27"/>
    </row>
    <row r="195" spans="1:16" x14ac:dyDescent="0.2">
      <c r="A195" s="102"/>
      <c r="B195" s="312"/>
      <c r="C195" s="160"/>
      <c r="D195" s="161"/>
      <c r="E195" s="161"/>
      <c r="F195" s="161"/>
      <c r="G195" s="161"/>
      <c r="H195" s="161"/>
      <c r="I195" s="161"/>
      <c r="J195" s="161"/>
      <c r="K195" s="161"/>
      <c r="L195" s="162"/>
      <c r="M195" s="162"/>
      <c r="N195" s="27"/>
      <c r="O195" s="27"/>
      <c r="P195" s="27"/>
    </row>
    <row r="196" spans="1:16" x14ac:dyDescent="0.2">
      <c r="A196" s="102"/>
      <c r="B196" s="312"/>
      <c r="C196" s="160"/>
      <c r="D196" s="161"/>
      <c r="E196" s="161"/>
      <c r="F196" s="161"/>
      <c r="G196" s="161"/>
      <c r="H196" s="161"/>
      <c r="I196" s="161"/>
      <c r="J196" s="161"/>
      <c r="K196" s="161"/>
      <c r="L196" s="162"/>
      <c r="M196" s="162"/>
      <c r="N196" s="27"/>
      <c r="O196" s="27"/>
      <c r="P196" s="27"/>
    </row>
    <row r="197" spans="1:16" x14ac:dyDescent="0.2">
      <c r="A197" s="102"/>
      <c r="B197" s="312"/>
      <c r="C197" s="160"/>
      <c r="D197" s="161"/>
      <c r="E197" s="161"/>
      <c r="F197" s="161"/>
      <c r="G197" s="161"/>
      <c r="H197" s="161"/>
      <c r="I197" s="161"/>
      <c r="J197" s="161"/>
      <c r="K197" s="161"/>
      <c r="L197" s="162"/>
      <c r="M197" s="162"/>
      <c r="N197" s="27"/>
      <c r="O197" s="27"/>
      <c r="P197" s="27"/>
    </row>
    <row r="198" spans="1:16" x14ac:dyDescent="0.2">
      <c r="A198" s="102"/>
      <c r="B198" s="312"/>
      <c r="C198" s="160"/>
      <c r="D198" s="161"/>
      <c r="E198" s="161"/>
      <c r="F198" s="161"/>
      <c r="G198" s="161"/>
      <c r="H198" s="161"/>
      <c r="I198" s="161"/>
      <c r="J198" s="161"/>
      <c r="K198" s="161"/>
      <c r="L198" s="162"/>
      <c r="M198" s="162"/>
      <c r="N198" s="27"/>
      <c r="O198" s="27"/>
      <c r="P198" s="27"/>
    </row>
    <row r="199" spans="1:16" x14ac:dyDescent="0.2">
      <c r="A199" s="102"/>
      <c r="B199" s="312"/>
      <c r="C199" s="160"/>
      <c r="D199" s="161"/>
      <c r="E199" s="161"/>
      <c r="F199" s="161"/>
      <c r="G199" s="161"/>
      <c r="H199" s="161"/>
      <c r="I199" s="161"/>
      <c r="J199" s="161"/>
      <c r="K199" s="161"/>
      <c r="L199" s="162"/>
      <c r="M199" s="162"/>
      <c r="N199" s="27"/>
      <c r="O199" s="27"/>
      <c r="P199" s="27"/>
    </row>
    <row r="200" spans="1:16" x14ac:dyDescent="0.2">
      <c r="A200" s="102"/>
      <c r="B200" s="312"/>
      <c r="C200" s="160"/>
      <c r="D200" s="161"/>
      <c r="E200" s="161"/>
      <c r="F200" s="161"/>
      <c r="G200" s="161"/>
      <c r="H200" s="161"/>
      <c r="I200" s="161"/>
      <c r="J200" s="161"/>
      <c r="K200" s="161"/>
      <c r="L200" s="162"/>
      <c r="M200" s="162"/>
      <c r="N200" s="27"/>
      <c r="O200" s="27"/>
      <c r="P200" s="27"/>
    </row>
    <row r="201" spans="1:16" x14ac:dyDescent="0.2">
      <c r="A201" s="102"/>
      <c r="B201" s="308"/>
      <c r="C201" s="308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27"/>
      <c r="O201" s="27"/>
      <c r="P201" s="27"/>
    </row>
    <row r="202" spans="1:16" x14ac:dyDescent="0.2">
      <c r="A202" s="102"/>
      <c r="B202" s="314"/>
      <c r="C202" s="307"/>
      <c r="D202" s="307"/>
      <c r="E202" s="307"/>
      <c r="F202" s="307"/>
      <c r="G202" s="307"/>
      <c r="H202" s="307"/>
      <c r="I202" s="307"/>
      <c r="J202" s="307"/>
      <c r="K202" s="307"/>
      <c r="L202" s="307"/>
      <c r="M202" s="307"/>
      <c r="N202" s="27"/>
      <c r="O202" s="27"/>
      <c r="P202" s="27"/>
    </row>
    <row r="203" spans="1:16" x14ac:dyDescent="0.2">
      <c r="A203" s="102"/>
      <c r="B203" s="314"/>
      <c r="C203" s="307"/>
      <c r="D203" s="307"/>
      <c r="E203" s="307"/>
      <c r="F203" s="307"/>
      <c r="G203" s="307"/>
      <c r="H203" s="307"/>
      <c r="I203" s="307"/>
      <c r="J203" s="307"/>
      <c r="K203" s="307"/>
      <c r="L203" s="307"/>
      <c r="M203" s="307"/>
      <c r="N203" s="27"/>
      <c r="O203" s="27"/>
      <c r="P203" s="27"/>
    </row>
    <row r="204" spans="1:16" x14ac:dyDescent="0.2">
      <c r="A204" s="102"/>
      <c r="B204" s="314"/>
      <c r="C204" s="307"/>
      <c r="D204" s="307"/>
      <c r="E204" s="307"/>
      <c r="F204" s="307"/>
      <c r="G204" s="307"/>
      <c r="H204" s="307"/>
      <c r="I204" s="307"/>
      <c r="J204" s="307"/>
      <c r="K204" s="307"/>
      <c r="L204" s="307"/>
      <c r="M204" s="307"/>
      <c r="N204" s="27"/>
      <c r="O204" s="27"/>
      <c r="P204" s="27"/>
    </row>
    <row r="205" spans="1:16" x14ac:dyDescent="0.2">
      <c r="A205" s="102"/>
      <c r="B205" s="307"/>
      <c r="C205" s="307"/>
      <c r="D205" s="307"/>
      <c r="E205" s="307"/>
      <c r="F205" s="307"/>
      <c r="G205" s="307"/>
      <c r="H205" s="307"/>
      <c r="I205" s="307"/>
      <c r="J205" s="307"/>
      <c r="K205" s="307"/>
      <c r="L205" s="307"/>
      <c r="M205" s="307"/>
      <c r="N205" s="27"/>
      <c r="O205" s="27"/>
      <c r="P205" s="27"/>
    </row>
    <row r="206" spans="1:16" x14ac:dyDescent="0.2">
      <c r="A206" s="102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27"/>
      <c r="O206" s="27"/>
      <c r="P206" s="27"/>
    </row>
    <row r="207" spans="1:16" x14ac:dyDescent="0.2">
      <c r="A207" s="102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27"/>
      <c r="O207" s="27"/>
      <c r="P207" s="27"/>
    </row>
    <row r="208" spans="1:16" x14ac:dyDescent="0.2">
      <c r="A208" s="102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27"/>
      <c r="O208" s="27"/>
      <c r="P208" s="27"/>
    </row>
    <row r="209" spans="1:16" x14ac:dyDescent="0.2">
      <c r="A209" s="102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27"/>
      <c r="O209" s="27"/>
      <c r="P209" s="27"/>
    </row>
    <row r="210" spans="1:16" x14ac:dyDescent="0.2">
      <c r="A210" s="102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27"/>
      <c r="O210" s="27"/>
      <c r="P210" s="27"/>
    </row>
    <row r="211" spans="1:16" x14ac:dyDescent="0.2">
      <c r="A211" s="102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27"/>
      <c r="O211" s="27"/>
      <c r="P211" s="27"/>
    </row>
    <row r="212" spans="1:16" x14ac:dyDescent="0.2">
      <c r="A212" s="102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27"/>
      <c r="O212" s="27"/>
      <c r="P212" s="27"/>
    </row>
    <row r="213" spans="1:16" x14ac:dyDescent="0.2">
      <c r="A213" s="102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27"/>
      <c r="O213" s="27"/>
      <c r="P213" s="27"/>
    </row>
    <row r="214" spans="1:16" x14ac:dyDescent="0.2">
      <c r="A214" s="102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27"/>
      <c r="O214" s="27"/>
      <c r="P214" s="27"/>
    </row>
    <row r="215" spans="1:16" x14ac:dyDescent="0.2">
      <c r="A215" s="102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27"/>
      <c r="O215" s="27"/>
      <c r="P215" s="27"/>
    </row>
    <row r="216" spans="1:16" x14ac:dyDescent="0.2">
      <c r="A216" s="102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27"/>
      <c r="O216" s="27"/>
      <c r="P216" s="27"/>
    </row>
    <row r="217" spans="1:16" x14ac:dyDescent="0.2">
      <c r="A217" s="102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27"/>
      <c r="O217" s="27"/>
      <c r="P217" s="27"/>
    </row>
    <row r="218" spans="1:16" x14ac:dyDescent="0.2">
      <c r="A218" s="102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27"/>
      <c r="O218" s="27"/>
      <c r="P218" s="27"/>
    </row>
    <row r="219" spans="1:16" x14ac:dyDescent="0.2">
      <c r="A219" s="102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27"/>
      <c r="O219" s="27"/>
      <c r="P219" s="27"/>
    </row>
    <row r="220" spans="1:16" x14ac:dyDescent="0.2">
      <c r="A220" s="102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27"/>
      <c r="O220" s="27"/>
      <c r="P220" s="27"/>
    </row>
    <row r="221" spans="1:16" x14ac:dyDescent="0.2">
      <c r="A221" s="102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27"/>
      <c r="O221" s="27"/>
      <c r="P221" s="27"/>
    </row>
    <row r="222" spans="1:16" x14ac:dyDescent="0.2">
      <c r="A222" s="102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27"/>
      <c r="O222" s="27"/>
      <c r="P222" s="27"/>
    </row>
    <row r="223" spans="1:16" x14ac:dyDescent="0.2">
      <c r="A223" s="102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27"/>
      <c r="O223" s="27"/>
      <c r="P223" s="27"/>
    </row>
    <row r="224" spans="1:16" x14ac:dyDescent="0.2">
      <c r="A224" s="102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27"/>
      <c r="O224" s="27"/>
      <c r="P224" s="27"/>
    </row>
    <row r="225" spans="1:16" x14ac:dyDescent="0.2">
      <c r="A225" s="102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27"/>
      <c r="O225" s="27"/>
      <c r="P225" s="27"/>
    </row>
    <row r="226" spans="1:16" x14ac:dyDescent="0.2">
      <c r="A226" s="102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27"/>
      <c r="O226" s="27"/>
      <c r="P226" s="27"/>
    </row>
    <row r="227" spans="1:16" x14ac:dyDescent="0.2">
      <c r="A227" s="102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27"/>
      <c r="O227" s="27"/>
      <c r="P227" s="27"/>
    </row>
    <row r="228" spans="1:16" x14ac:dyDescent="0.2">
      <c r="A228" s="102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27"/>
      <c r="O228" s="27"/>
      <c r="P228" s="27"/>
    </row>
    <row r="229" spans="1:16" x14ac:dyDescent="0.2">
      <c r="A229" s="102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27"/>
      <c r="O229" s="27"/>
      <c r="P229" s="27"/>
    </row>
    <row r="230" spans="1:16" x14ac:dyDescent="0.2">
      <c r="A230" s="102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27"/>
      <c r="O230" s="27"/>
      <c r="P230" s="27"/>
    </row>
    <row r="231" spans="1:16" x14ac:dyDescent="0.2">
      <c r="A231" s="102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27"/>
      <c r="O231" s="27"/>
      <c r="P231" s="27"/>
    </row>
    <row r="232" spans="1:16" x14ac:dyDescent="0.2">
      <c r="A232" s="102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27"/>
      <c r="O232" s="27"/>
      <c r="P232" s="27"/>
    </row>
    <row r="233" spans="1:16" x14ac:dyDescent="0.2">
      <c r="A233" s="102"/>
      <c r="B233" s="164"/>
      <c r="C233" s="164"/>
      <c r="D233" s="165"/>
      <c r="E233" s="165"/>
      <c r="F233" s="165"/>
      <c r="G233" s="165"/>
      <c r="H233" s="165"/>
      <c r="I233" s="165"/>
      <c r="J233" s="165"/>
      <c r="K233" s="165"/>
      <c r="L233" s="165"/>
      <c r="M233" s="165"/>
      <c r="N233" s="27"/>
      <c r="O233" s="27"/>
      <c r="P233" s="27"/>
    </row>
    <row r="234" spans="1:16" x14ac:dyDescent="0.2">
      <c r="A234" s="102"/>
      <c r="B234" s="164"/>
      <c r="C234" s="164"/>
      <c r="D234" s="165"/>
      <c r="E234" s="165"/>
      <c r="F234" s="165"/>
      <c r="G234" s="165"/>
      <c r="H234" s="165"/>
      <c r="I234" s="165"/>
      <c r="J234" s="165"/>
      <c r="K234" s="165"/>
      <c r="L234" s="165"/>
      <c r="M234" s="165"/>
      <c r="N234" s="27"/>
      <c r="O234" s="27"/>
      <c r="P234" s="27"/>
    </row>
    <row r="235" spans="1:16" x14ac:dyDescent="0.2">
      <c r="A235" s="102"/>
      <c r="B235" s="164"/>
      <c r="C235" s="164"/>
      <c r="D235" s="165"/>
      <c r="E235" s="165"/>
      <c r="F235" s="165"/>
      <c r="G235" s="165"/>
      <c r="H235" s="165"/>
      <c r="I235" s="165"/>
      <c r="J235" s="165"/>
      <c r="K235" s="165"/>
      <c r="L235" s="165"/>
      <c r="M235" s="165"/>
      <c r="N235" s="27"/>
      <c r="O235" s="27"/>
      <c r="P235" s="27"/>
    </row>
    <row r="236" spans="1:16" x14ac:dyDescent="0.2">
      <c r="A236" s="102"/>
      <c r="B236" s="315"/>
      <c r="C236" s="316"/>
      <c r="D236" s="308"/>
      <c r="E236" s="308"/>
      <c r="F236" s="308"/>
      <c r="G236" s="308"/>
      <c r="H236" s="308"/>
      <c r="I236" s="308"/>
      <c r="J236" s="308"/>
      <c r="K236" s="308"/>
      <c r="L236" s="308"/>
      <c r="M236" s="308"/>
      <c r="N236" s="27"/>
      <c r="O236" s="27"/>
      <c r="P236" s="27"/>
    </row>
    <row r="237" spans="1:16" x14ac:dyDescent="0.2">
      <c r="A237" s="102"/>
      <c r="B237" s="316"/>
      <c r="C237" s="316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27"/>
      <c r="O237" s="27"/>
      <c r="P237" s="27"/>
    </row>
    <row r="238" spans="1:16" ht="12.75" customHeight="1" x14ac:dyDescent="0.2">
      <c r="A238" s="102"/>
      <c r="B238" s="312"/>
      <c r="C238" s="166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27"/>
      <c r="O238" s="27"/>
      <c r="P238" s="27"/>
    </row>
    <row r="239" spans="1:16" ht="12.75" customHeight="1" x14ac:dyDescent="0.2">
      <c r="A239" s="102"/>
      <c r="B239" s="312"/>
      <c r="C239" s="166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27"/>
      <c r="O239" s="27"/>
      <c r="P239" s="27"/>
    </row>
    <row r="240" spans="1:16" ht="13.5" customHeight="1" x14ac:dyDescent="0.2">
      <c r="A240" s="102"/>
      <c r="B240" s="312"/>
      <c r="C240" s="166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27"/>
      <c r="O240" s="27"/>
      <c r="P240" s="27"/>
    </row>
    <row r="241" spans="1:16" ht="12.75" customHeight="1" x14ac:dyDescent="0.2">
      <c r="A241" s="102"/>
      <c r="B241" s="312"/>
      <c r="C241" s="166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27"/>
      <c r="O241" s="27"/>
      <c r="P241" s="27"/>
    </row>
    <row r="242" spans="1:16" ht="12.75" customHeight="1" x14ac:dyDescent="0.2">
      <c r="A242" s="102"/>
      <c r="B242" s="312"/>
      <c r="C242" s="166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27"/>
      <c r="O242" s="27"/>
      <c r="P242" s="27"/>
    </row>
    <row r="243" spans="1:16" ht="13.5" customHeight="1" x14ac:dyDescent="0.2">
      <c r="A243" s="102"/>
      <c r="B243" s="312"/>
      <c r="C243" s="166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27"/>
      <c r="O243" s="27"/>
      <c r="P243" s="27"/>
    </row>
    <row r="244" spans="1:16" x14ac:dyDescent="0.2">
      <c r="A244" s="102"/>
      <c r="B244" s="27"/>
      <c r="C244" s="27"/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27"/>
      <c r="O244" s="27"/>
      <c r="P244" s="27"/>
    </row>
    <row r="245" spans="1:16" x14ac:dyDescent="0.2">
      <c r="A245" s="102"/>
      <c r="B245" s="27"/>
      <c r="C245" s="27"/>
      <c r="D245" s="165"/>
      <c r="E245" s="165"/>
      <c r="F245" s="165"/>
      <c r="G245" s="165"/>
      <c r="H245" s="165"/>
      <c r="I245" s="165"/>
      <c r="J245" s="165"/>
      <c r="K245" s="165"/>
      <c r="L245" s="165"/>
      <c r="M245" s="165"/>
      <c r="N245" s="27"/>
      <c r="O245" s="27"/>
      <c r="P245" s="27"/>
    </row>
    <row r="246" spans="1:16" x14ac:dyDescent="0.2">
      <c r="A246" s="102"/>
      <c r="B246" s="27"/>
      <c r="C246" s="27"/>
      <c r="D246" s="165"/>
      <c r="E246" s="165"/>
      <c r="F246" s="165"/>
      <c r="G246" s="165"/>
      <c r="H246" s="165"/>
      <c r="I246" s="165"/>
      <c r="J246" s="165"/>
      <c r="K246" s="165"/>
      <c r="L246" s="165"/>
      <c r="M246" s="165"/>
      <c r="N246" s="27"/>
      <c r="O246" s="27"/>
      <c r="P246" s="27"/>
    </row>
    <row r="247" spans="1:16" x14ac:dyDescent="0.2">
      <c r="A247" s="102"/>
      <c r="B247" s="27"/>
      <c r="C247" s="27"/>
      <c r="D247" s="165"/>
      <c r="E247" s="165"/>
      <c r="F247" s="165"/>
      <c r="G247" s="165"/>
      <c r="H247" s="165"/>
      <c r="I247" s="165"/>
      <c r="J247" s="165"/>
      <c r="K247" s="165"/>
      <c r="L247" s="165"/>
      <c r="M247" s="165"/>
      <c r="N247" s="27"/>
      <c r="O247" s="27"/>
      <c r="P247" s="27"/>
    </row>
    <row r="248" spans="1:16" x14ac:dyDescent="0.2">
      <c r="A248" s="102"/>
      <c r="B248" s="27"/>
      <c r="C248" s="27"/>
      <c r="D248" s="165"/>
      <c r="E248" s="165"/>
      <c r="F248" s="165"/>
      <c r="G248" s="165"/>
      <c r="H248" s="165"/>
      <c r="I248" s="165"/>
      <c r="J248" s="165"/>
      <c r="K248" s="165"/>
      <c r="L248" s="165"/>
      <c r="M248" s="165"/>
      <c r="N248" s="27"/>
      <c r="O248" s="27"/>
      <c r="P248" s="27"/>
    </row>
    <row r="249" spans="1:16" x14ac:dyDescent="0.2">
      <c r="A249" s="102"/>
      <c r="B249" s="27"/>
      <c r="C249" s="27"/>
      <c r="D249" s="165"/>
      <c r="E249" s="165"/>
      <c r="F249" s="165"/>
      <c r="G249" s="165"/>
      <c r="H249" s="165"/>
      <c r="I249" s="165"/>
      <c r="J249" s="165"/>
      <c r="K249" s="165"/>
      <c r="L249" s="165"/>
      <c r="M249" s="165"/>
      <c r="N249" s="27"/>
      <c r="O249" s="27"/>
      <c r="P249" s="27"/>
    </row>
    <row r="250" spans="1:16" x14ac:dyDescent="0.2">
      <c r="A250" s="102"/>
      <c r="B250" s="27"/>
      <c r="C250" s="27"/>
      <c r="D250" s="165"/>
      <c r="E250" s="165"/>
      <c r="F250" s="165"/>
      <c r="G250" s="165"/>
      <c r="H250" s="165"/>
      <c r="I250" s="165"/>
      <c r="J250" s="165"/>
      <c r="K250" s="165"/>
      <c r="L250" s="165"/>
      <c r="M250" s="165"/>
      <c r="N250" s="27"/>
      <c r="O250" s="27"/>
      <c r="P250" s="27"/>
    </row>
    <row r="251" spans="1:16" x14ac:dyDescent="0.2">
      <c r="A251" s="102"/>
      <c r="B251" s="27"/>
      <c r="C251" s="27"/>
      <c r="D251" s="165"/>
      <c r="E251" s="165"/>
      <c r="F251" s="165"/>
      <c r="G251" s="165"/>
      <c r="H251" s="165"/>
      <c r="I251" s="165"/>
      <c r="J251" s="165"/>
      <c r="K251" s="165"/>
      <c r="L251" s="165"/>
      <c r="M251" s="165"/>
      <c r="N251" s="27"/>
      <c r="O251" s="27"/>
      <c r="P251" s="27"/>
    </row>
    <row r="252" spans="1:16" x14ac:dyDescent="0.2">
      <c r="A252" s="102"/>
      <c r="B252" s="27"/>
      <c r="C252" s="27"/>
      <c r="D252" s="165"/>
      <c r="E252" s="165"/>
      <c r="F252" s="165"/>
      <c r="G252" s="165"/>
      <c r="H252" s="165"/>
      <c r="I252" s="165"/>
      <c r="J252" s="165"/>
      <c r="K252" s="165"/>
      <c r="L252" s="165"/>
      <c r="M252" s="165"/>
      <c r="N252" s="27"/>
      <c r="O252" s="27"/>
      <c r="P252" s="27"/>
    </row>
    <row r="253" spans="1:16" x14ac:dyDescent="0.2">
      <c r="A253" s="102"/>
      <c r="B253" s="27"/>
      <c r="C253" s="27"/>
      <c r="D253" s="165"/>
      <c r="E253" s="165"/>
      <c r="F253" s="165"/>
      <c r="G253" s="165"/>
      <c r="H253" s="165"/>
      <c r="I253" s="165"/>
      <c r="J253" s="165"/>
      <c r="K253" s="165"/>
      <c r="L253" s="165"/>
      <c r="M253" s="165"/>
      <c r="N253" s="27"/>
      <c r="O253" s="27"/>
      <c r="P253" s="27"/>
    </row>
    <row r="254" spans="1:16" x14ac:dyDescent="0.2">
      <c r="A254" s="102"/>
      <c r="B254" s="27"/>
      <c r="C254" s="27"/>
      <c r="D254" s="165"/>
      <c r="E254" s="165"/>
      <c r="F254" s="165"/>
      <c r="G254" s="165"/>
      <c r="H254" s="165"/>
      <c r="I254" s="165"/>
      <c r="J254" s="165"/>
      <c r="K254" s="165"/>
      <c r="L254" s="165"/>
      <c r="M254" s="165"/>
      <c r="N254" s="27"/>
      <c r="O254" s="27"/>
      <c r="P254" s="27"/>
    </row>
    <row r="255" spans="1:16" x14ac:dyDescent="0.2">
      <c r="A255" s="102"/>
      <c r="B255" s="27"/>
      <c r="C255" s="27"/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27"/>
      <c r="O255" s="27"/>
      <c r="P255" s="27"/>
    </row>
    <row r="256" spans="1:16" x14ac:dyDescent="0.2">
      <c r="A256" s="102"/>
      <c r="B256" s="27"/>
      <c r="C256" s="27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27"/>
      <c r="O256" s="27"/>
      <c r="P256" s="27"/>
    </row>
    <row r="257" spans="1:16" x14ac:dyDescent="0.2">
      <c r="A257" s="102"/>
      <c r="B257" s="27"/>
      <c r="C257" s="27"/>
      <c r="D257" s="165"/>
      <c r="E257" s="165"/>
      <c r="F257" s="165"/>
      <c r="G257" s="165"/>
      <c r="H257" s="165"/>
      <c r="I257" s="165"/>
      <c r="J257" s="165"/>
      <c r="K257" s="165"/>
      <c r="L257" s="165"/>
      <c r="M257" s="165"/>
      <c r="N257" s="27"/>
      <c r="O257" s="27"/>
      <c r="P257" s="27"/>
    </row>
    <row r="258" spans="1:16" x14ac:dyDescent="0.2">
      <c r="A258" s="102"/>
      <c r="B258" s="27"/>
      <c r="C258" s="27"/>
      <c r="D258" s="165"/>
      <c r="E258" s="165"/>
      <c r="F258" s="165"/>
      <c r="G258" s="165"/>
      <c r="H258" s="165"/>
      <c r="I258" s="165"/>
      <c r="J258" s="165"/>
      <c r="K258" s="165"/>
      <c r="L258" s="165"/>
      <c r="M258" s="165"/>
      <c r="N258" s="27"/>
      <c r="O258" s="27"/>
      <c r="P258" s="27"/>
    </row>
    <row r="259" spans="1:16" x14ac:dyDescent="0.2">
      <c r="A259" s="102"/>
      <c r="B259" s="27"/>
      <c r="C259" s="27"/>
      <c r="D259" s="165"/>
      <c r="E259" s="165"/>
      <c r="F259" s="165"/>
      <c r="G259" s="165"/>
      <c r="H259" s="165"/>
      <c r="I259" s="165"/>
      <c r="J259" s="165"/>
      <c r="K259" s="165"/>
      <c r="L259" s="165"/>
      <c r="M259" s="165"/>
      <c r="N259" s="27"/>
      <c r="O259" s="27"/>
      <c r="P259" s="27"/>
    </row>
    <row r="260" spans="1:16" x14ac:dyDescent="0.2">
      <c r="A260" s="102"/>
      <c r="B260" s="27"/>
      <c r="C260" s="27"/>
      <c r="D260" s="165"/>
      <c r="E260" s="165"/>
      <c r="F260" s="165"/>
      <c r="G260" s="165"/>
      <c r="H260" s="165"/>
      <c r="I260" s="165"/>
      <c r="J260" s="165"/>
      <c r="K260" s="165"/>
      <c r="L260" s="165"/>
      <c r="M260" s="165"/>
      <c r="N260" s="27"/>
      <c r="O260" s="27"/>
      <c r="P260" s="27"/>
    </row>
    <row r="261" spans="1:16" x14ac:dyDescent="0.2">
      <c r="A261" s="102"/>
      <c r="B261" s="27"/>
      <c r="C261" s="27"/>
      <c r="D261" s="165"/>
      <c r="E261" s="165"/>
      <c r="F261" s="165"/>
      <c r="G261" s="165"/>
      <c r="H261" s="165"/>
      <c r="I261" s="165"/>
      <c r="J261" s="165"/>
      <c r="K261" s="165"/>
      <c r="L261" s="165"/>
      <c r="M261" s="165"/>
      <c r="N261" s="27"/>
      <c r="O261" s="27"/>
      <c r="P261" s="27"/>
    </row>
    <row r="262" spans="1:16" x14ac:dyDescent="0.2">
      <c r="A262" s="102"/>
      <c r="B262" s="27"/>
      <c r="C262" s="27"/>
      <c r="D262" s="165"/>
      <c r="E262" s="165"/>
      <c r="F262" s="165"/>
      <c r="G262" s="165"/>
      <c r="H262" s="165"/>
      <c r="I262" s="165"/>
      <c r="J262" s="165"/>
      <c r="K262" s="165"/>
      <c r="L262" s="165"/>
      <c r="M262" s="165"/>
      <c r="N262" s="27"/>
      <c r="O262" s="27"/>
      <c r="P262" s="27"/>
    </row>
    <row r="263" spans="1:16" x14ac:dyDescent="0.2">
      <c r="A263" s="102"/>
      <c r="B263" s="27"/>
      <c r="C263" s="27"/>
      <c r="D263" s="165"/>
      <c r="E263" s="165"/>
      <c r="F263" s="165"/>
      <c r="G263" s="165"/>
      <c r="H263" s="165"/>
      <c r="I263" s="165"/>
      <c r="J263" s="165"/>
      <c r="K263" s="165"/>
      <c r="L263" s="165"/>
      <c r="M263" s="165"/>
      <c r="N263" s="27"/>
      <c r="O263" s="27"/>
      <c r="P263" s="27"/>
    </row>
    <row r="264" spans="1:16" x14ac:dyDescent="0.2">
      <c r="A264" s="102"/>
      <c r="B264" s="27"/>
      <c r="C264" s="27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27"/>
      <c r="O264" s="27"/>
      <c r="P264" s="27"/>
    </row>
    <row r="265" spans="1:16" x14ac:dyDescent="0.2">
      <c r="A265" s="102"/>
      <c r="B265" s="27"/>
      <c r="C265" s="27"/>
      <c r="D265" s="165"/>
      <c r="E265" s="165"/>
      <c r="F265" s="165"/>
      <c r="G265" s="165"/>
      <c r="H265" s="165"/>
      <c r="I265" s="165"/>
      <c r="J265" s="165"/>
      <c r="K265" s="165"/>
      <c r="L265" s="165"/>
      <c r="M265" s="165"/>
      <c r="N265" s="27"/>
      <c r="O265" s="27"/>
      <c r="P265" s="27"/>
    </row>
    <row r="266" spans="1:16" x14ac:dyDescent="0.2">
      <c r="A266" s="102"/>
      <c r="B266" s="27"/>
      <c r="C266" s="27"/>
      <c r="D266" s="165"/>
      <c r="E266" s="165"/>
      <c r="F266" s="165"/>
      <c r="G266" s="165"/>
      <c r="H266" s="165"/>
      <c r="I266" s="165"/>
      <c r="J266" s="165"/>
      <c r="K266" s="165"/>
      <c r="L266" s="165"/>
      <c r="M266" s="165"/>
      <c r="N266" s="27"/>
      <c r="O266" s="27"/>
      <c r="P266" s="27"/>
    </row>
    <row r="267" spans="1:16" x14ac:dyDescent="0.2">
      <c r="A267" s="102"/>
      <c r="B267" s="27"/>
      <c r="C267" s="27"/>
      <c r="D267" s="165"/>
      <c r="E267" s="165"/>
      <c r="F267" s="165"/>
      <c r="G267" s="165"/>
      <c r="H267" s="165"/>
      <c r="I267" s="165"/>
      <c r="J267" s="165"/>
      <c r="K267" s="165"/>
      <c r="L267" s="165"/>
      <c r="M267" s="165"/>
      <c r="N267" s="27"/>
      <c r="O267" s="27"/>
      <c r="P267" s="27"/>
    </row>
    <row r="268" spans="1:16" x14ac:dyDescent="0.2">
      <c r="A268" s="102"/>
      <c r="B268" s="27"/>
      <c r="C268" s="27"/>
      <c r="D268" s="165"/>
      <c r="E268" s="165"/>
      <c r="F268" s="165"/>
      <c r="G268" s="165"/>
      <c r="H268" s="165"/>
      <c r="I268" s="165"/>
      <c r="J268" s="165"/>
      <c r="K268" s="165"/>
      <c r="L268" s="165"/>
      <c r="M268" s="165"/>
      <c r="N268" s="27"/>
      <c r="O268" s="27"/>
      <c r="P268" s="27"/>
    </row>
    <row r="269" spans="1:16" x14ac:dyDescent="0.2">
      <c r="A269" s="102"/>
      <c r="B269" s="27"/>
      <c r="C269" s="27"/>
      <c r="D269" s="165"/>
      <c r="E269" s="165"/>
      <c r="F269" s="165"/>
      <c r="G269" s="165"/>
      <c r="H269" s="165"/>
      <c r="I269" s="165"/>
      <c r="J269" s="165"/>
      <c r="K269" s="165"/>
      <c r="L269" s="165"/>
      <c r="M269" s="165"/>
      <c r="N269" s="27"/>
      <c r="O269" s="27"/>
      <c r="P269" s="27"/>
    </row>
    <row r="270" spans="1:16" x14ac:dyDescent="0.2">
      <c r="A270" s="102"/>
      <c r="B270" s="27"/>
      <c r="C270" s="27"/>
      <c r="D270" s="165"/>
      <c r="E270" s="165"/>
      <c r="F270" s="165"/>
      <c r="G270" s="165"/>
      <c r="H270" s="165"/>
      <c r="I270" s="165"/>
      <c r="J270" s="165"/>
      <c r="K270" s="165"/>
      <c r="L270" s="165"/>
      <c r="M270" s="165"/>
      <c r="N270" s="27"/>
      <c r="O270" s="27"/>
      <c r="P270" s="27"/>
    </row>
    <row r="271" spans="1:16" x14ac:dyDescent="0.2">
      <c r="A271" s="102"/>
      <c r="B271" s="27"/>
      <c r="C271" s="27"/>
      <c r="D271" s="165"/>
      <c r="E271" s="165"/>
      <c r="F271" s="165"/>
      <c r="G271" s="165"/>
      <c r="H271" s="165"/>
      <c r="I271" s="165"/>
      <c r="J271" s="165"/>
      <c r="K271" s="165"/>
      <c r="L271" s="165"/>
      <c r="M271" s="165"/>
      <c r="N271" s="27"/>
      <c r="O271" s="27"/>
      <c r="P271" s="27"/>
    </row>
    <row r="272" spans="1:16" x14ac:dyDescent="0.2">
      <c r="A272" s="102"/>
      <c r="B272" s="27"/>
      <c r="C272" s="27"/>
      <c r="D272" s="165"/>
      <c r="E272" s="165"/>
      <c r="F272" s="165"/>
      <c r="G272" s="165"/>
      <c r="H272" s="165"/>
      <c r="I272" s="165"/>
      <c r="J272" s="165"/>
      <c r="K272" s="165"/>
      <c r="L272" s="165"/>
      <c r="M272" s="165"/>
      <c r="N272" s="27"/>
      <c r="O272" s="27"/>
      <c r="P272" s="27"/>
    </row>
    <row r="273" spans="1:16" x14ac:dyDescent="0.2">
      <c r="A273" s="102"/>
      <c r="B273" s="27"/>
      <c r="C273" s="27"/>
      <c r="D273" s="165"/>
      <c r="E273" s="165"/>
      <c r="F273" s="165"/>
      <c r="G273" s="165"/>
      <c r="H273" s="165"/>
      <c r="I273" s="165"/>
      <c r="J273" s="165"/>
      <c r="K273" s="165"/>
      <c r="L273" s="165"/>
      <c r="M273" s="165"/>
      <c r="N273" s="27"/>
      <c r="O273" s="27"/>
      <c r="P273" s="27"/>
    </row>
    <row r="274" spans="1:16" x14ac:dyDescent="0.2">
      <c r="A274" s="102"/>
      <c r="B274" s="27"/>
      <c r="C274" s="27"/>
      <c r="D274" s="165"/>
      <c r="E274" s="165"/>
      <c r="F274" s="165"/>
      <c r="G274" s="165"/>
      <c r="H274" s="165"/>
      <c r="I274" s="165"/>
      <c r="J274" s="165"/>
      <c r="K274" s="165"/>
      <c r="L274" s="165"/>
      <c r="M274" s="165"/>
      <c r="N274" s="27"/>
      <c r="O274" s="27"/>
      <c r="P274" s="27"/>
    </row>
    <row r="275" spans="1:16" x14ac:dyDescent="0.2">
      <c r="A275" s="102"/>
      <c r="B275" s="27"/>
      <c r="C275" s="27"/>
      <c r="D275" s="165"/>
      <c r="E275" s="165"/>
      <c r="F275" s="165"/>
      <c r="G275" s="165"/>
      <c r="H275" s="165"/>
      <c r="I275" s="165"/>
      <c r="J275" s="165"/>
      <c r="K275" s="165"/>
      <c r="L275" s="165"/>
      <c r="M275" s="165"/>
      <c r="N275" s="27"/>
      <c r="O275" s="27"/>
      <c r="P275" s="27"/>
    </row>
    <row r="276" spans="1:16" x14ac:dyDescent="0.2">
      <c r="A276" s="102"/>
      <c r="B276" s="27"/>
      <c r="C276" s="27"/>
      <c r="D276" s="165"/>
      <c r="E276" s="165"/>
      <c r="F276" s="165"/>
      <c r="G276" s="165"/>
      <c r="H276" s="165"/>
      <c r="I276" s="165"/>
      <c r="J276" s="165"/>
      <c r="K276" s="165"/>
      <c r="L276" s="165"/>
      <c r="M276" s="165"/>
      <c r="N276" s="27"/>
      <c r="O276" s="27"/>
      <c r="P276" s="27"/>
    </row>
    <row r="277" spans="1:16" x14ac:dyDescent="0.2">
      <c r="A277" s="102"/>
      <c r="B277" s="27"/>
      <c r="C277" s="27"/>
      <c r="D277" s="165"/>
      <c r="E277" s="165"/>
      <c r="F277" s="165"/>
      <c r="G277" s="165"/>
      <c r="H277" s="165"/>
      <c r="I277" s="165"/>
      <c r="J277" s="165"/>
      <c r="K277" s="165"/>
      <c r="L277" s="165"/>
      <c r="M277" s="165"/>
      <c r="N277" s="27"/>
      <c r="O277" s="27"/>
      <c r="P277" s="27"/>
    </row>
    <row r="278" spans="1:16" x14ac:dyDescent="0.2">
      <c r="A278" s="102"/>
      <c r="B278" s="27"/>
      <c r="C278" s="27"/>
      <c r="D278" s="165"/>
      <c r="E278" s="165"/>
      <c r="F278" s="165"/>
      <c r="G278" s="165"/>
      <c r="H278" s="165"/>
      <c r="I278" s="165"/>
      <c r="J278" s="165"/>
      <c r="K278" s="165"/>
      <c r="L278" s="165"/>
      <c r="M278" s="165"/>
      <c r="N278" s="27"/>
      <c r="O278" s="27"/>
      <c r="P278" s="27"/>
    </row>
    <row r="279" spans="1:16" x14ac:dyDescent="0.2">
      <c r="A279" s="102"/>
      <c r="B279" s="27"/>
      <c r="C279" s="27"/>
      <c r="D279" s="165"/>
      <c r="E279" s="165"/>
      <c r="F279" s="165"/>
      <c r="G279" s="165"/>
      <c r="H279" s="165"/>
      <c r="I279" s="165"/>
      <c r="J279" s="165"/>
      <c r="K279" s="165"/>
      <c r="L279" s="165"/>
      <c r="M279" s="165"/>
      <c r="N279" s="27"/>
      <c r="O279" s="27"/>
      <c r="P279" s="27"/>
    </row>
    <row r="280" spans="1:16" x14ac:dyDescent="0.2">
      <c r="A280" s="102"/>
      <c r="B280" s="27"/>
      <c r="C280" s="27"/>
      <c r="D280" s="165"/>
      <c r="E280" s="165"/>
      <c r="F280" s="165"/>
      <c r="G280" s="165"/>
      <c r="H280" s="165"/>
      <c r="I280" s="165"/>
      <c r="J280" s="165"/>
      <c r="K280" s="165"/>
      <c r="L280" s="165"/>
      <c r="M280" s="165"/>
      <c r="N280" s="27"/>
      <c r="O280" s="27"/>
      <c r="P280" s="27"/>
    </row>
    <row r="281" spans="1:16" x14ac:dyDescent="0.2">
      <c r="A281" s="102"/>
      <c r="B281" s="27"/>
      <c r="C281" s="27"/>
      <c r="D281" s="165"/>
      <c r="E281" s="165"/>
      <c r="F281" s="165"/>
      <c r="G281" s="165"/>
      <c r="H281" s="165"/>
      <c r="I281" s="165"/>
      <c r="J281" s="165"/>
      <c r="K281" s="165"/>
      <c r="L281" s="165"/>
      <c r="M281" s="165"/>
      <c r="N281" s="27"/>
      <c r="O281" s="27"/>
      <c r="P281" s="27"/>
    </row>
    <row r="282" spans="1:16" x14ac:dyDescent="0.2">
      <c r="A282" s="102"/>
      <c r="B282" s="27"/>
      <c r="C282" s="27"/>
      <c r="D282" s="165"/>
      <c r="E282" s="165"/>
      <c r="F282" s="165"/>
      <c r="G282" s="165"/>
      <c r="H282" s="165"/>
      <c r="I282" s="165"/>
      <c r="J282" s="165"/>
      <c r="K282" s="165"/>
      <c r="L282" s="165"/>
      <c r="M282" s="165"/>
      <c r="N282" s="27"/>
      <c r="O282" s="27"/>
      <c r="P282" s="27"/>
    </row>
    <row r="283" spans="1:16" x14ac:dyDescent="0.2">
      <c r="A283" s="102"/>
      <c r="B283" s="27"/>
      <c r="C283" s="27"/>
      <c r="D283" s="165"/>
      <c r="E283" s="165"/>
      <c r="F283" s="165"/>
      <c r="G283" s="165"/>
      <c r="H283" s="165"/>
      <c r="I283" s="165"/>
      <c r="J283" s="165"/>
      <c r="K283" s="165"/>
      <c r="L283" s="165"/>
      <c r="M283" s="165"/>
      <c r="N283" s="27"/>
      <c r="O283" s="27"/>
      <c r="P283" s="27"/>
    </row>
    <row r="284" spans="1:16" x14ac:dyDescent="0.2">
      <c r="A284" s="102"/>
      <c r="B284" s="27"/>
      <c r="C284" s="27"/>
      <c r="D284" s="165"/>
      <c r="E284" s="165"/>
      <c r="F284" s="165"/>
      <c r="G284" s="165"/>
      <c r="H284" s="165"/>
      <c r="I284" s="165"/>
      <c r="J284" s="165"/>
      <c r="K284" s="165"/>
      <c r="L284" s="165"/>
      <c r="M284" s="165"/>
      <c r="N284" s="27"/>
      <c r="O284" s="27"/>
      <c r="P284" s="27"/>
    </row>
    <row r="285" spans="1:16" x14ac:dyDescent="0.2">
      <c r="A285" s="102"/>
      <c r="B285" s="27"/>
      <c r="C285" s="27"/>
      <c r="D285" s="165"/>
      <c r="E285" s="165"/>
      <c r="F285" s="165"/>
      <c r="G285" s="165"/>
      <c r="H285" s="165"/>
      <c r="I285" s="165"/>
      <c r="J285" s="165"/>
      <c r="K285" s="165"/>
      <c r="L285" s="165"/>
      <c r="M285" s="165"/>
      <c r="N285" s="27"/>
      <c r="O285" s="27"/>
      <c r="P285" s="27"/>
    </row>
    <row r="286" spans="1:16" x14ac:dyDescent="0.2">
      <c r="A286" s="102"/>
      <c r="B286" s="27"/>
      <c r="C286" s="27"/>
      <c r="D286" s="165"/>
      <c r="E286" s="165"/>
      <c r="F286" s="165"/>
      <c r="G286" s="165"/>
      <c r="H286" s="165"/>
      <c r="I286" s="165"/>
      <c r="J286" s="165"/>
      <c r="K286" s="165"/>
      <c r="L286" s="165"/>
      <c r="M286" s="165"/>
      <c r="N286" s="27"/>
      <c r="O286" s="27"/>
      <c r="P286" s="27"/>
    </row>
    <row r="287" spans="1:16" x14ac:dyDescent="0.2">
      <c r="A287" s="102"/>
      <c r="B287" s="27"/>
      <c r="C287" s="27"/>
      <c r="D287" s="165"/>
      <c r="E287" s="165"/>
      <c r="F287" s="165"/>
      <c r="G287" s="165"/>
      <c r="H287" s="165"/>
      <c r="I287" s="165"/>
      <c r="J287" s="165"/>
      <c r="K287" s="165"/>
      <c r="L287" s="165"/>
      <c r="M287" s="165"/>
      <c r="N287" s="27"/>
      <c r="O287" s="27"/>
      <c r="P287" s="27"/>
    </row>
    <row r="288" spans="1:16" x14ac:dyDescent="0.2">
      <c r="A288" s="102"/>
      <c r="B288" s="27"/>
      <c r="C288" s="27"/>
      <c r="D288" s="165"/>
      <c r="E288" s="165"/>
      <c r="F288" s="165"/>
      <c r="G288" s="165"/>
      <c r="H288" s="165"/>
      <c r="I288" s="165"/>
      <c r="J288" s="165"/>
      <c r="K288" s="165"/>
      <c r="L288" s="165"/>
      <c r="M288" s="165"/>
      <c r="N288" s="27"/>
      <c r="O288" s="27"/>
      <c r="P288" s="27"/>
    </row>
    <row r="289" spans="1:16" x14ac:dyDescent="0.2">
      <c r="A289" s="102"/>
      <c r="B289" s="27"/>
      <c r="C289" s="27"/>
      <c r="D289" s="165"/>
      <c r="E289" s="165"/>
      <c r="F289" s="165"/>
      <c r="G289" s="165"/>
      <c r="H289" s="165"/>
      <c r="I289" s="165"/>
      <c r="J289" s="165"/>
      <c r="K289" s="165"/>
      <c r="L289" s="165"/>
      <c r="M289" s="165"/>
      <c r="N289" s="27"/>
      <c r="O289" s="27"/>
      <c r="P289" s="27"/>
    </row>
    <row r="290" spans="1:16" x14ac:dyDescent="0.2">
      <c r="A290" s="102"/>
      <c r="B290" s="27"/>
      <c r="C290" s="27"/>
      <c r="D290" s="165"/>
      <c r="E290" s="165"/>
      <c r="F290" s="165"/>
      <c r="G290" s="165"/>
      <c r="H290" s="165"/>
      <c r="I290" s="165"/>
      <c r="J290" s="165"/>
      <c r="K290" s="165"/>
      <c r="L290" s="165"/>
      <c r="M290" s="165"/>
      <c r="N290" s="27"/>
      <c r="O290" s="27"/>
      <c r="P290" s="27"/>
    </row>
    <row r="291" spans="1:16" x14ac:dyDescent="0.2">
      <c r="A291" s="102"/>
      <c r="B291" s="27"/>
      <c r="C291" s="27"/>
      <c r="D291" s="165"/>
      <c r="E291" s="165"/>
      <c r="F291" s="165"/>
      <c r="G291" s="165"/>
      <c r="H291" s="165"/>
      <c r="I291" s="165"/>
      <c r="J291" s="165"/>
      <c r="K291" s="165"/>
      <c r="L291" s="165"/>
      <c r="M291" s="165"/>
      <c r="N291" s="27"/>
      <c r="O291" s="27"/>
      <c r="P291" s="27"/>
    </row>
    <row r="292" spans="1:16" x14ac:dyDescent="0.2">
      <c r="A292" s="102"/>
      <c r="B292" s="27"/>
      <c r="C292" s="27"/>
      <c r="D292" s="165"/>
      <c r="E292" s="165"/>
      <c r="F292" s="165"/>
      <c r="G292" s="165"/>
      <c r="H292" s="165"/>
      <c r="I292" s="165"/>
      <c r="J292" s="165"/>
      <c r="K292" s="165"/>
      <c r="L292" s="165"/>
      <c r="M292" s="165"/>
      <c r="N292" s="27"/>
      <c r="O292" s="27"/>
      <c r="P292" s="27"/>
    </row>
    <row r="293" spans="1:16" x14ac:dyDescent="0.2">
      <c r="A293" s="102"/>
      <c r="B293" s="27"/>
      <c r="C293" s="27"/>
      <c r="D293" s="165"/>
      <c r="E293" s="165"/>
      <c r="F293" s="165"/>
      <c r="G293" s="165"/>
      <c r="H293" s="165"/>
      <c r="I293" s="165"/>
      <c r="J293" s="165"/>
      <c r="K293" s="165"/>
      <c r="L293" s="165"/>
      <c r="M293" s="165"/>
      <c r="N293" s="27"/>
      <c r="O293" s="27"/>
      <c r="P293" s="27"/>
    </row>
    <row r="294" spans="1:16" x14ac:dyDescent="0.2">
      <c r="A294" s="102"/>
      <c r="B294" s="27"/>
      <c r="C294" s="27"/>
      <c r="D294" s="165"/>
      <c r="E294" s="165"/>
      <c r="F294" s="165"/>
      <c r="G294" s="165"/>
      <c r="H294" s="165"/>
      <c r="I294" s="165"/>
      <c r="J294" s="165"/>
      <c r="K294" s="165"/>
      <c r="L294" s="165"/>
      <c r="M294" s="165"/>
      <c r="N294" s="27"/>
      <c r="O294" s="27"/>
      <c r="P294" s="27"/>
    </row>
    <row r="295" spans="1:16" x14ac:dyDescent="0.2">
      <c r="A295" s="102"/>
      <c r="B295" s="160"/>
      <c r="C295" s="27"/>
      <c r="D295" s="27"/>
      <c r="E295" s="27"/>
      <c r="F295" s="27"/>
      <c r="G295" s="27"/>
      <c r="H295" s="165"/>
      <c r="I295" s="165"/>
      <c r="J295" s="165"/>
      <c r="K295" s="165"/>
      <c r="L295" s="165"/>
      <c r="M295" s="165"/>
      <c r="N295" s="165"/>
      <c r="O295" s="27"/>
      <c r="P295" s="27"/>
    </row>
    <row r="296" spans="1:16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spans="1:16" x14ac:dyDescent="0.2">
      <c r="A297" s="102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1:16" x14ac:dyDescent="0.2">
      <c r="A298" s="102"/>
      <c r="B298" s="307"/>
      <c r="C298" s="307"/>
      <c r="D298" s="307"/>
      <c r="E298" s="307"/>
      <c r="F298" s="307"/>
      <c r="G298" s="307"/>
      <c r="H298" s="307"/>
      <c r="I298" s="307"/>
      <c r="J298" s="307"/>
      <c r="K298" s="307"/>
      <c r="L298" s="307"/>
      <c r="M298" s="307"/>
      <c r="N298" s="27"/>
      <c r="O298" s="27"/>
      <c r="P298" s="27"/>
    </row>
    <row r="299" spans="1:16" x14ac:dyDescent="0.2">
      <c r="A299" s="102"/>
      <c r="B299" s="308"/>
      <c r="C299" s="308"/>
      <c r="D299" s="313"/>
      <c r="E299" s="308"/>
      <c r="F299" s="308"/>
      <c r="G299" s="308"/>
      <c r="H299" s="308"/>
      <c r="I299" s="308"/>
      <c r="J299" s="308"/>
      <c r="K299" s="308"/>
      <c r="L299" s="308"/>
      <c r="M299" s="308"/>
      <c r="N299" s="308"/>
      <c r="O299" s="27"/>
      <c r="P299" s="27"/>
    </row>
    <row r="300" spans="1:16" x14ac:dyDescent="0.2">
      <c r="A300" s="102"/>
      <c r="B300" s="160"/>
      <c r="C300" s="160"/>
      <c r="D300" s="160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27"/>
      <c r="P300" s="27"/>
    </row>
    <row r="301" spans="1:16" x14ac:dyDescent="0.2">
      <c r="A301" s="103"/>
      <c r="B301" s="168"/>
      <c r="C301" s="168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</row>
    <row r="302" spans="1:16" x14ac:dyDescent="0.2">
      <c r="A302" s="103"/>
      <c r="B302" s="168"/>
      <c r="C302" s="168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</row>
    <row r="303" spans="1:16" x14ac:dyDescent="0.2">
      <c r="A303" s="103"/>
      <c r="B303" s="168"/>
      <c r="C303" s="168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</row>
    <row r="304" spans="1:16" x14ac:dyDescent="0.2">
      <c r="A304" s="103"/>
      <c r="B304" s="168"/>
      <c r="C304" s="168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</row>
    <row r="305" spans="1:16" x14ac:dyDescent="0.2">
      <c r="A305" s="103"/>
      <c r="B305" s="168"/>
      <c r="C305" s="168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</row>
    <row r="306" spans="1:16" x14ac:dyDescent="0.2">
      <c r="A306" s="103"/>
      <c r="B306" s="168"/>
      <c r="C306" s="168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</row>
    <row r="307" spans="1:16" x14ac:dyDescent="0.2">
      <c r="A307" s="103"/>
      <c r="B307" s="168"/>
      <c r="C307" s="168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</row>
    <row r="308" spans="1:16" x14ac:dyDescent="0.2">
      <c r="A308" s="103"/>
      <c r="B308" s="168"/>
      <c r="C308" s="168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</row>
    <row r="309" spans="1:16" x14ac:dyDescent="0.2">
      <c r="A309" s="103"/>
      <c r="B309" s="168"/>
      <c r="C309" s="168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</row>
    <row r="310" spans="1:16" x14ac:dyDescent="0.2">
      <c r="A310" s="103"/>
      <c r="B310" s="168"/>
      <c r="C310" s="168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</row>
    <row r="311" spans="1:16" x14ac:dyDescent="0.2">
      <c r="A311" s="103"/>
      <c r="B311" s="168"/>
      <c r="C311" s="168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</row>
    <row r="312" spans="1:16" x14ac:dyDescent="0.2">
      <c r="A312" s="103"/>
      <c r="B312" s="168"/>
      <c r="C312" s="168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</row>
    <row r="313" spans="1:16" x14ac:dyDescent="0.2">
      <c r="A313" s="103"/>
      <c r="B313" s="168"/>
      <c r="C313" s="168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</row>
    <row r="314" spans="1:16" x14ac:dyDescent="0.2">
      <c r="A314" s="103"/>
      <c r="B314" s="168"/>
      <c r="C314" s="168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</row>
    <row r="315" spans="1:16" x14ac:dyDescent="0.2">
      <c r="A315" s="103"/>
      <c r="B315" s="168"/>
      <c r="C315" s="168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</row>
    <row r="316" spans="1:16" x14ac:dyDescent="0.2">
      <c r="A316" s="103"/>
      <c r="B316" s="168"/>
      <c r="C316" s="168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</row>
    <row r="317" spans="1:16" x14ac:dyDescent="0.2">
      <c r="A317" s="103"/>
      <c r="B317" s="168"/>
      <c r="C317" s="168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</row>
    <row r="318" spans="1:16" x14ac:dyDescent="0.2">
      <c r="A318" s="103"/>
      <c r="B318" s="168"/>
      <c r="C318" s="168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</row>
    <row r="319" spans="1:16" x14ac:dyDescent="0.2">
      <c r="A319" s="103"/>
      <c r="B319" s="168"/>
      <c r="C319" s="168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</row>
    <row r="320" spans="1:16" x14ac:dyDescent="0.2">
      <c r="A320" s="103"/>
      <c r="B320" s="168"/>
      <c r="C320" s="168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</row>
    <row r="321" spans="1:16" x14ac:dyDescent="0.2">
      <c r="A321" s="103"/>
      <c r="B321" s="168"/>
      <c r="C321" s="168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</row>
    <row r="322" spans="1:16" x14ac:dyDescent="0.2">
      <c r="A322" s="103"/>
      <c r="B322" s="168"/>
      <c r="C322" s="168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</row>
    <row r="323" spans="1:16" x14ac:dyDescent="0.2">
      <c r="A323" s="103"/>
      <c r="B323" s="168"/>
      <c r="C323" s="168"/>
      <c r="D323" s="27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27"/>
      <c r="P323" s="27"/>
    </row>
    <row r="324" spans="1:16" x14ac:dyDescent="0.2">
      <c r="A324" s="102"/>
      <c r="B324" s="27"/>
      <c r="C324" s="27"/>
      <c r="D324" s="27"/>
      <c r="E324" s="27"/>
      <c r="F324" s="104"/>
      <c r="G324" s="27"/>
      <c r="H324" s="27"/>
      <c r="I324" s="27"/>
      <c r="J324" s="27"/>
      <c r="K324" s="27"/>
      <c r="L324" s="27"/>
      <c r="M324" s="27"/>
      <c r="N324" s="27"/>
      <c r="O324" s="27"/>
      <c r="P324" s="27"/>
    </row>
    <row r="325" spans="1:16" x14ac:dyDescent="0.2">
      <c r="A325" s="102"/>
      <c r="B325" s="310"/>
      <c r="C325" s="311"/>
      <c r="D325" s="308"/>
      <c r="E325" s="308"/>
      <c r="F325" s="308"/>
      <c r="G325" s="308"/>
      <c r="H325" s="308"/>
      <c r="I325" s="308"/>
      <c r="J325" s="308"/>
      <c r="K325" s="308"/>
      <c r="L325" s="308"/>
      <c r="M325" s="308"/>
      <c r="N325" s="27"/>
      <c r="O325" s="27"/>
      <c r="P325" s="27"/>
    </row>
    <row r="326" spans="1:16" x14ac:dyDescent="0.2">
      <c r="A326" s="102"/>
      <c r="B326" s="311"/>
      <c r="C326" s="311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27"/>
      <c r="O326" s="27"/>
      <c r="P326" s="27"/>
    </row>
    <row r="327" spans="1:16" x14ac:dyDescent="0.2">
      <c r="A327" s="102"/>
      <c r="B327" s="309"/>
      <c r="C327" s="309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27"/>
      <c r="O327" s="27"/>
      <c r="P327" s="27"/>
    </row>
    <row r="328" spans="1:16" x14ac:dyDescent="0.2">
      <c r="A328" s="102"/>
      <c r="B328" s="309"/>
      <c r="C328" s="309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27"/>
      <c r="O328" s="27"/>
      <c r="P328" s="27"/>
    </row>
    <row r="329" spans="1:16" x14ac:dyDescent="0.2">
      <c r="A329" s="102"/>
      <c r="B329" s="309"/>
      <c r="C329" s="309"/>
      <c r="D329" s="167"/>
      <c r="E329" s="167"/>
      <c r="F329" s="167"/>
      <c r="G329" s="167"/>
      <c r="H329" s="167"/>
      <c r="I329" s="167"/>
      <c r="J329" s="167"/>
      <c r="K329" s="167"/>
      <c r="L329" s="167"/>
      <c r="M329" s="167"/>
      <c r="N329" s="27"/>
      <c r="O329" s="27"/>
      <c r="P329" s="27"/>
    </row>
    <row r="330" spans="1:16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spans="1:16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1:16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spans="1:16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spans="1:16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spans="1:16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spans="1:16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spans="1:16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1:16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spans="1:16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spans="1:16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spans="1:16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1:16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</row>
    <row r="344" spans="1:16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</row>
    <row r="345" spans="1:16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spans="1:16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</row>
    <row r="347" spans="1:16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</row>
    <row r="348" spans="1:16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spans="1:16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</row>
    <row r="350" spans="1:16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</row>
    <row r="351" spans="1:16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spans="1:16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</row>
    <row r="353" spans="1:16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6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spans="1:16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</row>
    <row r="356" spans="1:16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</row>
    <row r="357" spans="1:16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1:16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spans="1:16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spans="1:16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spans="1:16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1:16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</row>
    <row r="363" spans="1:16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</row>
    <row r="364" spans="1:16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spans="1:16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</row>
    <row r="366" spans="1:16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6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spans="1:16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spans="1:16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spans="1:16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</row>
    <row r="371" spans="1:16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1:16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spans="1:16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spans="1:16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1:16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1:16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1:16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1:16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spans="1:16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spans="1:16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1:16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</row>
    <row r="382" spans="1:16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</row>
    <row r="383" spans="1:16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spans="1:16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spans="1:16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spans="1:16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spans="1:16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spans="1:16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</row>
    <row r="389" spans="1:16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</row>
    <row r="390" spans="1:16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spans="1:16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</row>
    <row r="392" spans="1:16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</row>
    <row r="393" spans="1:16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</row>
    <row r="394" spans="1:16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spans="1:16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</row>
    <row r="396" spans="1:16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1:16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spans="1:16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spans="1:16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</row>
    <row r="400" spans="1:16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</row>
    <row r="401" spans="1:16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spans="1:16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spans="1:16" x14ac:dyDescent="0.2">
      <c r="A403" s="102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</row>
    <row r="404" spans="1:16" x14ac:dyDescent="0.2">
      <c r="A404" s="102"/>
      <c r="B404" s="160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spans="1:16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</row>
    <row r="406" spans="1:16" x14ac:dyDescent="0.2">
      <c r="A406" s="102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spans="1:16" x14ac:dyDescent="0.2">
      <c r="A407" s="102"/>
      <c r="B407" s="310"/>
      <c r="C407" s="311"/>
      <c r="D407" s="308"/>
      <c r="E407" s="308"/>
      <c r="F407" s="308"/>
      <c r="G407" s="308"/>
      <c r="H407" s="308"/>
      <c r="I407" s="308"/>
      <c r="J407" s="308"/>
      <c r="K407" s="308"/>
      <c r="L407" s="308"/>
      <c r="M407" s="308"/>
      <c r="N407" s="27"/>
      <c r="O407" s="27"/>
      <c r="P407" s="27"/>
    </row>
    <row r="408" spans="1:16" x14ac:dyDescent="0.2">
      <c r="A408" s="102"/>
      <c r="B408" s="311"/>
      <c r="C408" s="311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27"/>
      <c r="O408" s="27"/>
      <c r="P408" s="27"/>
    </row>
    <row r="409" spans="1:16" x14ac:dyDescent="0.2">
      <c r="A409" s="102"/>
      <c r="B409" s="309"/>
      <c r="C409" s="309"/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27"/>
      <c r="O409" s="27"/>
      <c r="P409" s="27"/>
    </row>
    <row r="410" spans="1:16" x14ac:dyDescent="0.2">
      <c r="A410" s="102"/>
      <c r="B410" s="309"/>
      <c r="C410" s="309"/>
      <c r="D410" s="167"/>
      <c r="E410" s="167"/>
      <c r="F410" s="167"/>
      <c r="G410" s="167"/>
      <c r="H410" s="167"/>
      <c r="I410" s="167"/>
      <c r="J410" s="167"/>
      <c r="K410" s="167"/>
      <c r="L410" s="167"/>
      <c r="M410" s="167"/>
      <c r="N410" s="27"/>
      <c r="O410" s="27"/>
      <c r="P410" s="27"/>
    </row>
    <row r="411" spans="1:16" x14ac:dyDescent="0.2">
      <c r="A411" s="102"/>
      <c r="B411" s="309"/>
      <c r="C411" s="309"/>
      <c r="D411" s="167"/>
      <c r="E411" s="167"/>
      <c r="F411" s="167"/>
      <c r="G411" s="167"/>
      <c r="H411" s="167"/>
      <c r="I411" s="167"/>
      <c r="J411" s="167"/>
      <c r="K411" s="167"/>
      <c r="L411" s="167"/>
      <c r="M411" s="167"/>
      <c r="N411" s="27"/>
      <c r="O411" s="27"/>
      <c r="P411" s="27"/>
    </row>
    <row r="412" spans="1:16" x14ac:dyDescent="0.2">
      <c r="A412" s="102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</row>
    <row r="413" spans="1:16" x14ac:dyDescent="0.2">
      <c r="A413" s="102"/>
      <c r="B413" s="307"/>
      <c r="C413" s="307"/>
      <c r="D413" s="307"/>
      <c r="E413" s="307"/>
      <c r="F413" s="307"/>
      <c r="G413" s="307"/>
      <c r="H413" s="307"/>
      <c r="I413" s="307"/>
      <c r="J413" s="307"/>
      <c r="K413" s="307"/>
      <c r="L413" s="307"/>
      <c r="M413" s="307"/>
      <c r="N413" s="27"/>
      <c r="O413" s="27"/>
      <c r="P413" s="27"/>
    </row>
    <row r="414" spans="1:16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</row>
    <row r="415" spans="1:16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spans="1:16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1:16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spans="1:16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spans="1:16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spans="1:16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spans="1:16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spans="1:16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</row>
    <row r="423" spans="1:16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spans="1:16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</row>
    <row r="425" spans="1:16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</row>
    <row r="426" spans="1:16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</row>
    <row r="427" spans="1:16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spans="1:16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</row>
    <row r="429" spans="1:16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</row>
    <row r="430" spans="1:16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spans="1:16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</row>
    <row r="432" spans="1:16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</row>
    <row r="433" spans="1:16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spans="1:16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</row>
    <row r="435" spans="1:16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</row>
    <row r="436" spans="1:16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spans="1:16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</row>
    <row r="438" spans="1:16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</row>
    <row r="439" spans="1:16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spans="1:16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</row>
    <row r="441" spans="1:16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</row>
    <row r="442" spans="1:16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spans="1:16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</row>
    <row r="444" spans="1:16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</row>
    <row r="445" spans="1:16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</row>
    <row r="446" spans="1:16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spans="1:16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</row>
    <row r="448" spans="1:16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</row>
    <row r="449" spans="1:16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spans="1:16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</row>
    <row r="451" spans="1:16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spans="1:16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</row>
    <row r="453" spans="1:16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spans="1:16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</row>
    <row r="455" spans="1:16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</row>
    <row r="456" spans="1:16" x14ac:dyDescent="0.2">
      <c r="A456" s="102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spans="1:16" x14ac:dyDescent="0.2">
      <c r="A457" s="102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</row>
    <row r="458" spans="1:16" x14ac:dyDescent="0.2">
      <c r="A458" s="102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</row>
  </sheetData>
  <mergeCells count="97">
    <mergeCell ref="F13:L14"/>
    <mergeCell ref="B2:M2"/>
    <mergeCell ref="N2:O2"/>
    <mergeCell ref="B6:M7"/>
    <mergeCell ref="B8:M8"/>
    <mergeCell ref="F10:M11"/>
    <mergeCell ref="B56:M56"/>
    <mergeCell ref="F15:L16"/>
    <mergeCell ref="D26:E26"/>
    <mergeCell ref="F26:I26"/>
    <mergeCell ref="J26:K27"/>
    <mergeCell ref="B27:C27"/>
    <mergeCell ref="D27:E27"/>
    <mergeCell ref="F27:G27"/>
    <mergeCell ref="H27:I27"/>
    <mergeCell ref="B29:B40"/>
    <mergeCell ref="B41:C41"/>
    <mergeCell ref="B42:B53"/>
    <mergeCell ref="B54:C54"/>
    <mergeCell ref="B55:M55"/>
    <mergeCell ref="B57:M57"/>
    <mergeCell ref="B58:M58"/>
    <mergeCell ref="D60:E60"/>
    <mergeCell ref="F60:I60"/>
    <mergeCell ref="J60:K61"/>
    <mergeCell ref="D61:E61"/>
    <mergeCell ref="F61:G61"/>
    <mergeCell ref="H61:I61"/>
    <mergeCell ref="B63:B65"/>
    <mergeCell ref="B66:B68"/>
    <mergeCell ref="B73:M73"/>
    <mergeCell ref="B76:D76"/>
    <mergeCell ref="E76:F76"/>
    <mergeCell ref="G76:J76"/>
    <mergeCell ref="K76:L77"/>
    <mergeCell ref="E77:F77"/>
    <mergeCell ref="G77:H77"/>
    <mergeCell ref="I77:J77"/>
    <mergeCell ref="D103:E103"/>
    <mergeCell ref="F103:I103"/>
    <mergeCell ref="J103:K104"/>
    <mergeCell ref="B104:C105"/>
    <mergeCell ref="D104:E104"/>
    <mergeCell ref="F104:G104"/>
    <mergeCell ref="H104:I104"/>
    <mergeCell ref="B106:C106"/>
    <mergeCell ref="B107:C107"/>
    <mergeCell ref="B108:C108"/>
    <mergeCell ref="H116:I116"/>
    <mergeCell ref="B174:C174"/>
    <mergeCell ref="D174:E174"/>
    <mergeCell ref="F174:G174"/>
    <mergeCell ref="H174:I174"/>
    <mergeCell ref="J174:K174"/>
    <mergeCell ref="L174:M174"/>
    <mergeCell ref="B176:B187"/>
    <mergeCell ref="B188:C188"/>
    <mergeCell ref="B189:B200"/>
    <mergeCell ref="B201:C201"/>
    <mergeCell ref="L236:M236"/>
    <mergeCell ref="B202:M202"/>
    <mergeCell ref="B203:M203"/>
    <mergeCell ref="B204:M204"/>
    <mergeCell ref="B205:M205"/>
    <mergeCell ref="B236:C237"/>
    <mergeCell ref="D236:E236"/>
    <mergeCell ref="F236:G236"/>
    <mergeCell ref="H236:I236"/>
    <mergeCell ref="J236:K236"/>
    <mergeCell ref="L325:M325"/>
    <mergeCell ref="B238:B240"/>
    <mergeCell ref="B241:B243"/>
    <mergeCell ref="B298:M298"/>
    <mergeCell ref="B299:D299"/>
    <mergeCell ref="E299:F299"/>
    <mergeCell ref="G299:H299"/>
    <mergeCell ref="I299:J299"/>
    <mergeCell ref="K299:L299"/>
    <mergeCell ref="M299:N299"/>
    <mergeCell ref="B325:C326"/>
    <mergeCell ref="D325:E325"/>
    <mergeCell ref="F325:G325"/>
    <mergeCell ref="H325:I325"/>
    <mergeCell ref="J325:K325"/>
    <mergeCell ref="B327:C327"/>
    <mergeCell ref="B328:C328"/>
    <mergeCell ref="B329:C329"/>
    <mergeCell ref="B407:C408"/>
    <mergeCell ref="D407:E407"/>
    <mergeCell ref="B413:M413"/>
    <mergeCell ref="H407:I407"/>
    <mergeCell ref="J407:K407"/>
    <mergeCell ref="L407:M407"/>
    <mergeCell ref="B409:C409"/>
    <mergeCell ref="B410:C410"/>
    <mergeCell ref="B411:C411"/>
    <mergeCell ref="F407:G407"/>
  </mergeCells>
  <conditionalFormatting sqref="B98:L98">
    <cfRule type="expression" dxfId="13" priority="13" stopIfTrue="1">
      <formula>$E98=""</formula>
    </cfRule>
    <cfRule type="expression" priority="14" stopIfTrue="1">
      <formula>"$F101="""""</formula>
    </cfRule>
  </conditionalFormatting>
  <conditionalFormatting sqref="B101:L101">
    <cfRule type="expression" dxfId="12" priority="11" stopIfTrue="1">
      <formula>$E101=""</formula>
    </cfRule>
    <cfRule type="expression" priority="12" stopIfTrue="1">
      <formula>"$F101="""""</formula>
    </cfRule>
  </conditionalFormatting>
  <conditionalFormatting sqref="B100:L100">
    <cfRule type="expression" dxfId="11" priority="9" stopIfTrue="1">
      <formula>$E100=""</formula>
    </cfRule>
    <cfRule type="expression" priority="10" stopIfTrue="1">
      <formula>"$F101="""""</formula>
    </cfRule>
  </conditionalFormatting>
  <conditionalFormatting sqref="B99:L99">
    <cfRule type="expression" dxfId="10" priority="7" stopIfTrue="1">
      <formula>$E99=""</formula>
    </cfRule>
    <cfRule type="expression" priority="8" stopIfTrue="1">
      <formula>"$F101="""""</formula>
    </cfRule>
  </conditionalFormatting>
  <conditionalFormatting sqref="B101:L101">
    <cfRule type="expression" dxfId="9" priority="5" stopIfTrue="1">
      <formula>$E101=""</formula>
    </cfRule>
    <cfRule type="expression" priority="6" stopIfTrue="1">
      <formula>"$F101="""""</formula>
    </cfRule>
  </conditionalFormatting>
  <conditionalFormatting sqref="B100:L100">
    <cfRule type="expression" dxfId="8" priority="3" stopIfTrue="1">
      <formula>$E100=""</formula>
    </cfRule>
    <cfRule type="expression" priority="4" stopIfTrue="1">
      <formula>"$F101="""""</formula>
    </cfRule>
  </conditionalFormatting>
  <conditionalFormatting sqref="B99:L99">
    <cfRule type="expression" dxfId="7" priority="1" stopIfTrue="1">
      <formula>$E99=""</formula>
    </cfRule>
    <cfRule type="expression" priority="2" stopIfTrue="1">
      <formula>"$F101="""""</formula>
    </cfRule>
  </conditionalFormatting>
  <pageMargins left="0.78740157480314965" right="0.78740157480314965" top="0.98425196850393704" bottom="0.47244094488188981" header="0" footer="0"/>
  <pageSetup paperSize="9" scale="48" orientation="portrait" horizontalDpi="300" verticalDpi="300" r:id="rId1"/>
  <headerFooter alignWithMargins="0"/>
  <rowBreaks count="2" manualBreakCount="2">
    <brk id="110" min="1" max="11" man="1"/>
    <brk id="16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455"/>
  <sheetViews>
    <sheetView showGridLines="0" zoomScale="85" zoomScaleNormal="85" workbookViewId="0">
      <selection activeCell="N3" sqref="N3"/>
    </sheetView>
  </sheetViews>
  <sheetFormatPr baseColWidth="10" defaultRowHeight="12.75" x14ac:dyDescent="0.2"/>
  <cols>
    <col min="1" max="1" width="8.28515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8.75" customHeight="1" thickBot="1" x14ac:dyDescent="0.25">
      <c r="B2" s="364" t="s">
        <v>0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6"/>
      <c r="N2" s="367">
        <v>41365</v>
      </c>
      <c r="O2" s="368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69" t="s">
        <v>2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1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72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4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75" t="s">
        <v>3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7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169"/>
      <c r="F10" s="362" t="s">
        <v>5</v>
      </c>
      <c r="G10" s="378"/>
      <c r="H10" s="378"/>
      <c r="I10" s="378"/>
      <c r="J10" s="378"/>
      <c r="K10" s="378"/>
      <c r="L10" s="378"/>
      <c r="M10" s="379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80"/>
      <c r="G11" s="381"/>
      <c r="H11" s="381"/>
      <c r="I11" s="381"/>
      <c r="J11" s="381"/>
      <c r="K11" s="381"/>
      <c r="L11" s="381"/>
      <c r="M11" s="382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10"/>
      <c r="G12" s="170"/>
      <c r="H12" s="170"/>
      <c r="I12" s="9"/>
      <c r="J12" s="10"/>
      <c r="K12" s="10"/>
      <c r="L12" s="10"/>
      <c r="M12" s="10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62" t="s">
        <v>7</v>
      </c>
      <c r="G13" s="363"/>
      <c r="H13" s="363"/>
      <c r="I13" s="363"/>
      <c r="J13" s="363"/>
      <c r="K13" s="363"/>
      <c r="L13" s="363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56"/>
      <c r="G14" s="355"/>
      <c r="H14" s="355"/>
      <c r="I14" s="355"/>
      <c r="J14" s="355"/>
      <c r="K14" s="355"/>
      <c r="L14" s="355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54" t="s">
        <v>50</v>
      </c>
      <c r="G15" s="355"/>
      <c r="H15" s="355"/>
      <c r="I15" s="355"/>
      <c r="J15" s="355"/>
      <c r="K15" s="355"/>
      <c r="L15" s="355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56"/>
      <c r="G16" s="355"/>
      <c r="H16" s="355"/>
      <c r="I16" s="355"/>
      <c r="J16" s="355"/>
      <c r="K16" s="355"/>
      <c r="L16" s="355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51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25" t="s">
        <v>12</v>
      </c>
      <c r="E26" s="326"/>
      <c r="F26" s="327" t="s">
        <v>13</v>
      </c>
      <c r="G26" s="327"/>
      <c r="H26" s="327"/>
      <c r="I26" s="327"/>
      <c r="J26" s="328" t="s">
        <v>14</v>
      </c>
      <c r="K26" s="329"/>
    </row>
    <row r="27" spans="1:26" ht="13.5" thickBot="1" x14ac:dyDescent="0.25">
      <c r="B27" s="357"/>
      <c r="C27" s="357"/>
      <c r="D27" s="336" t="s">
        <v>15</v>
      </c>
      <c r="E27" s="337"/>
      <c r="F27" s="338" t="s">
        <v>16</v>
      </c>
      <c r="G27" s="339"/>
      <c r="H27" s="339" t="s">
        <v>17</v>
      </c>
      <c r="I27" s="352"/>
      <c r="J27" s="330"/>
      <c r="K27" s="331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171" t="s">
        <v>43</v>
      </c>
      <c r="G28" s="172" t="s">
        <v>21</v>
      </c>
      <c r="H28" s="172" t="s">
        <v>20</v>
      </c>
      <c r="I28" s="173" t="s">
        <v>21</v>
      </c>
      <c r="J28" s="174" t="s">
        <v>20</v>
      </c>
      <c r="K28" s="175" t="s">
        <v>21</v>
      </c>
    </row>
    <row r="29" spans="1:26" x14ac:dyDescent="0.2">
      <c r="B29" s="358">
        <v>2012</v>
      </c>
      <c r="C29" s="36" t="s">
        <v>23</v>
      </c>
      <c r="D29" s="37">
        <v>5488714.1258777473</v>
      </c>
      <c r="E29" s="38">
        <v>549778.16791163164</v>
      </c>
      <c r="F29" s="37">
        <v>36545855.086048916</v>
      </c>
      <c r="G29" s="39">
        <v>5006132.9603297682</v>
      </c>
      <c r="H29" s="39">
        <v>14497589.737798691</v>
      </c>
      <c r="I29" s="38">
        <v>2027838.0399449554</v>
      </c>
      <c r="J29" s="40">
        <v>56532158.949725352</v>
      </c>
      <c r="K29" s="38">
        <v>7583749.1681863554</v>
      </c>
    </row>
    <row r="30" spans="1:26" x14ac:dyDescent="0.2">
      <c r="B30" s="359"/>
      <c r="C30" s="41" t="s">
        <v>24</v>
      </c>
      <c r="D30" s="42">
        <v>5561280.580228732</v>
      </c>
      <c r="E30" s="43">
        <v>570527.99927194114</v>
      </c>
      <c r="F30" s="42">
        <v>35823440.080067851</v>
      </c>
      <c r="G30" s="44">
        <v>5771155.7028618157</v>
      </c>
      <c r="H30" s="44">
        <v>12698333.328419033</v>
      </c>
      <c r="I30" s="43">
        <v>1979807.810886072</v>
      </c>
      <c r="J30" s="45">
        <v>54083053.988715619</v>
      </c>
      <c r="K30" s="43">
        <v>8321491.5130198291</v>
      </c>
    </row>
    <row r="31" spans="1:26" x14ac:dyDescent="0.2">
      <c r="B31" s="359"/>
      <c r="C31" s="41" t="s">
        <v>25</v>
      </c>
      <c r="D31" s="42">
        <v>6398986.9791463371</v>
      </c>
      <c r="E31" s="43">
        <v>560604.83208116936</v>
      </c>
      <c r="F31" s="42">
        <v>37854831.302710943</v>
      </c>
      <c r="G31" s="44">
        <v>5123876.9803929552</v>
      </c>
      <c r="H31" s="44">
        <v>14475738.644396247</v>
      </c>
      <c r="I31" s="43">
        <v>2144060.8577810503</v>
      </c>
      <c r="J31" s="45">
        <v>58729556.926253527</v>
      </c>
      <c r="K31" s="43">
        <v>7828542.6702551749</v>
      </c>
    </row>
    <row r="32" spans="1:26" x14ac:dyDescent="0.2">
      <c r="B32" s="359"/>
      <c r="C32" s="41" t="s">
        <v>26</v>
      </c>
      <c r="D32" s="42">
        <v>4681922.8417060198</v>
      </c>
      <c r="E32" s="43">
        <v>406794.42317864497</v>
      </c>
      <c r="F32" s="42">
        <v>33750742.385975666</v>
      </c>
      <c r="G32" s="44">
        <v>4795437.398084579</v>
      </c>
      <c r="H32" s="44">
        <v>12858975.966589008</v>
      </c>
      <c r="I32" s="43">
        <v>2380409.1712038</v>
      </c>
      <c r="J32" s="45">
        <v>51291641.1942707</v>
      </c>
      <c r="K32" s="43">
        <v>7582640.9924670234</v>
      </c>
    </row>
    <row r="33" spans="2:11" x14ac:dyDescent="0.2">
      <c r="B33" s="359"/>
      <c r="C33" s="41" t="s">
        <v>27</v>
      </c>
      <c r="D33" s="42">
        <v>4682928.2086713174</v>
      </c>
      <c r="E33" s="43">
        <v>462649.26011498366</v>
      </c>
      <c r="F33" s="42">
        <v>39491753.150691263</v>
      </c>
      <c r="G33" s="44">
        <v>5850616.0831152415</v>
      </c>
      <c r="H33" s="44">
        <v>17313339.44642055</v>
      </c>
      <c r="I33" s="43">
        <v>2461213.3485425632</v>
      </c>
      <c r="J33" s="45">
        <v>61488020.80578313</v>
      </c>
      <c r="K33" s="43">
        <v>8774478.6917727888</v>
      </c>
    </row>
    <row r="34" spans="2:11" x14ac:dyDescent="0.2">
      <c r="B34" s="359"/>
      <c r="C34" s="41" t="s">
        <v>28</v>
      </c>
      <c r="D34" s="42">
        <v>7096266.1874784324</v>
      </c>
      <c r="E34" s="43">
        <v>809983.45930301852</v>
      </c>
      <c r="F34" s="42">
        <v>44637287.581537962</v>
      </c>
      <c r="G34" s="44">
        <v>5653357.0451152343</v>
      </c>
      <c r="H34" s="44">
        <v>17754192.968273234</v>
      </c>
      <c r="I34" s="43">
        <v>2353480.4771102304</v>
      </c>
      <c r="J34" s="45">
        <v>69487746.737289637</v>
      </c>
      <c r="K34" s="43">
        <v>8816820.9815284833</v>
      </c>
    </row>
    <row r="35" spans="2:11" x14ac:dyDescent="0.2">
      <c r="B35" s="359"/>
      <c r="C35" s="41" t="s">
        <v>29</v>
      </c>
      <c r="D35" s="42">
        <v>5451623.8821801534</v>
      </c>
      <c r="E35" s="43">
        <v>546190.0700677929</v>
      </c>
      <c r="F35" s="42">
        <v>39757983.873095945</v>
      </c>
      <c r="G35" s="44">
        <v>4994057.0973585015</v>
      </c>
      <c r="H35" s="44">
        <v>13624526.170950318</v>
      </c>
      <c r="I35" s="43">
        <v>1898309.4425518918</v>
      </c>
      <c r="J35" s="45">
        <v>58834133.926226415</v>
      </c>
      <c r="K35" s="43">
        <v>7438556.609978186</v>
      </c>
    </row>
    <row r="36" spans="2:11" x14ac:dyDescent="0.2">
      <c r="B36" s="359"/>
      <c r="C36" s="41" t="s">
        <v>30</v>
      </c>
      <c r="D36" s="42">
        <v>4684453.850949659</v>
      </c>
      <c r="E36" s="43">
        <v>522567.99137549521</v>
      </c>
      <c r="F36" s="42">
        <v>42224570.377644107</v>
      </c>
      <c r="G36" s="44">
        <v>5588479.7849173807</v>
      </c>
      <c r="H36" s="44">
        <v>13520398.628810635</v>
      </c>
      <c r="I36" s="43">
        <v>1784429.3704791064</v>
      </c>
      <c r="J36" s="45">
        <v>60429422.857404403</v>
      </c>
      <c r="K36" s="43">
        <v>7895477.1467719823</v>
      </c>
    </row>
    <row r="37" spans="2:11" x14ac:dyDescent="0.2">
      <c r="B37" s="359"/>
      <c r="C37" s="41" t="s">
        <v>31</v>
      </c>
      <c r="D37" s="42">
        <v>3854535.0184126724</v>
      </c>
      <c r="E37" s="43">
        <v>448289.90927587164</v>
      </c>
      <c r="F37" s="42">
        <v>34047933.180411458</v>
      </c>
      <c r="G37" s="44">
        <v>4586134.4320637761</v>
      </c>
      <c r="H37" s="44">
        <v>10553221.238112591</v>
      </c>
      <c r="I37" s="43">
        <v>1485313.6532041249</v>
      </c>
      <c r="J37" s="45">
        <v>48455689.436936721</v>
      </c>
      <c r="K37" s="43">
        <v>6519737.9945437731</v>
      </c>
    </row>
    <row r="38" spans="2:11" x14ac:dyDescent="0.2">
      <c r="B38" s="359"/>
      <c r="C38" s="41" t="s">
        <v>32</v>
      </c>
      <c r="D38" s="42">
        <v>5602263.5075283507</v>
      </c>
      <c r="E38" s="43">
        <v>545363.30645545211</v>
      </c>
      <c r="F38" s="42">
        <v>44148107.248385198</v>
      </c>
      <c r="G38" s="44">
        <v>6443891.4089435106</v>
      </c>
      <c r="H38" s="44">
        <v>12207679.137691453</v>
      </c>
      <c r="I38" s="43">
        <v>1946986.6340723773</v>
      </c>
      <c r="J38" s="45">
        <v>61958049.893605001</v>
      </c>
      <c r="K38" s="43">
        <v>8936241.34947134</v>
      </c>
    </row>
    <row r="39" spans="2:11" x14ac:dyDescent="0.2">
      <c r="B39" s="359"/>
      <c r="C39" s="41" t="s">
        <v>33</v>
      </c>
      <c r="D39" s="42">
        <v>4675526.9209464556</v>
      </c>
      <c r="E39" s="43">
        <v>423789.04097466683</v>
      </c>
      <c r="F39" s="42">
        <v>39150631.456953667</v>
      </c>
      <c r="G39" s="44">
        <v>5166977.960028802</v>
      </c>
      <c r="H39" s="44">
        <v>11989364.220991407</v>
      </c>
      <c r="I39" s="43">
        <v>1999930.7408970529</v>
      </c>
      <c r="J39" s="45">
        <v>55815522.598891534</v>
      </c>
      <c r="K39" s="43">
        <v>7590697.7419005223</v>
      </c>
    </row>
    <row r="40" spans="2:11" ht="13.5" thickBot="1" x14ac:dyDescent="0.25">
      <c r="B40" s="360"/>
      <c r="C40" s="46" t="s">
        <v>34</v>
      </c>
      <c r="D40" s="176">
        <v>5068639.3144967854</v>
      </c>
      <c r="E40" s="177">
        <v>520855.60631483601</v>
      </c>
      <c r="F40" s="176">
        <v>34283372.071216546</v>
      </c>
      <c r="G40" s="178">
        <v>4534308.6021575145</v>
      </c>
      <c r="H40" s="178">
        <v>12134709.33462644</v>
      </c>
      <c r="I40" s="177">
        <v>2157542.7382361223</v>
      </c>
      <c r="J40" s="179">
        <v>51486720.720339775</v>
      </c>
      <c r="K40" s="177">
        <v>7212706.9467084724</v>
      </c>
    </row>
    <row r="41" spans="2:11" ht="13.5" thickBot="1" x14ac:dyDescent="0.25">
      <c r="B41" s="361">
        <v>2012</v>
      </c>
      <c r="C41" s="352"/>
      <c r="D41" s="54">
        <v>63247141.417622663</v>
      </c>
      <c r="E41" s="54">
        <v>6367394.0663255043</v>
      </c>
      <c r="F41" s="54">
        <v>461716507.79473948</v>
      </c>
      <c r="G41" s="54">
        <v>63514425.455369085</v>
      </c>
      <c r="H41" s="54">
        <v>163628068.82307962</v>
      </c>
      <c r="I41" s="54">
        <v>24619322.284909345</v>
      </c>
      <c r="J41" s="54">
        <v>688591718.03544188</v>
      </c>
      <c r="K41" s="55">
        <v>94501141.806603923</v>
      </c>
    </row>
    <row r="42" spans="2:11" x14ac:dyDescent="0.2">
      <c r="B42" s="358">
        <v>2013</v>
      </c>
      <c r="C42" s="36" t="s">
        <v>23</v>
      </c>
      <c r="D42" s="37">
        <v>6603412.3566184323</v>
      </c>
      <c r="E42" s="38">
        <v>625726.6241115157</v>
      </c>
      <c r="F42" s="37">
        <v>51097257.501402713</v>
      </c>
      <c r="G42" s="39">
        <v>6338490.0571223218</v>
      </c>
      <c r="H42" s="39">
        <v>15291994.496549789</v>
      </c>
      <c r="I42" s="38">
        <v>2894951.8506210083</v>
      </c>
      <c r="J42" s="40">
        <v>72992664.35457094</v>
      </c>
      <c r="K42" s="38">
        <v>9859168.5318548474</v>
      </c>
    </row>
    <row r="43" spans="2:11" x14ac:dyDescent="0.2">
      <c r="B43" s="359"/>
      <c r="C43" s="41" t="s">
        <v>24</v>
      </c>
      <c r="D43" s="42">
        <v>6144371.7163966931</v>
      </c>
      <c r="E43" s="43">
        <v>552164.13971764583</v>
      </c>
      <c r="F43" s="42">
        <v>44938482.889806435</v>
      </c>
      <c r="G43" s="44">
        <v>6505711.8073621104</v>
      </c>
      <c r="H43" s="44">
        <v>14418861.164270794</v>
      </c>
      <c r="I43" s="43">
        <v>2320902.8099297849</v>
      </c>
      <c r="J43" s="45">
        <v>65501715.770473927</v>
      </c>
      <c r="K43" s="43">
        <v>9378778.7570095416</v>
      </c>
    </row>
    <row r="44" spans="2:11" x14ac:dyDescent="0.2">
      <c r="B44" s="359"/>
      <c r="C44" s="41" t="s">
        <v>25</v>
      </c>
      <c r="D44" s="42">
        <v>6870539.1368338652</v>
      </c>
      <c r="E44" s="43">
        <v>684317.67541711533</v>
      </c>
      <c r="F44" s="42">
        <v>42574717.991718709</v>
      </c>
      <c r="G44" s="44">
        <v>5822855.1488085771</v>
      </c>
      <c r="H44" s="44">
        <v>11735480.074941399</v>
      </c>
      <c r="I44" s="43">
        <v>1948127.804066048</v>
      </c>
      <c r="J44" s="45">
        <v>61180737.203493968</v>
      </c>
      <c r="K44" s="43">
        <v>8455300.628291741</v>
      </c>
    </row>
    <row r="45" spans="2:11" x14ac:dyDescent="0.2">
      <c r="B45" s="359"/>
      <c r="C45" s="41" t="s">
        <v>26</v>
      </c>
      <c r="D45" s="42">
        <v>6139858.3543277159</v>
      </c>
      <c r="E45" s="43">
        <v>601474.1663086972</v>
      </c>
      <c r="F45" s="42">
        <v>47535968.023687221</v>
      </c>
      <c r="G45" s="44">
        <v>6976391.9871500665</v>
      </c>
      <c r="H45" s="44">
        <v>18924825.739495274</v>
      </c>
      <c r="I45" s="43">
        <v>3151453.1428955644</v>
      </c>
      <c r="J45" s="45">
        <v>72600652.1175102</v>
      </c>
      <c r="K45" s="43">
        <v>10729319.296354327</v>
      </c>
    </row>
    <row r="46" spans="2:11" x14ac:dyDescent="0.2">
      <c r="B46" s="359"/>
      <c r="C46" s="41" t="s">
        <v>27</v>
      </c>
      <c r="D46" s="42" t="s">
        <v>44</v>
      </c>
      <c r="E46" s="43" t="s">
        <v>44</v>
      </c>
      <c r="F46" s="42" t="s">
        <v>44</v>
      </c>
      <c r="G46" s="44" t="s">
        <v>44</v>
      </c>
      <c r="H46" s="44" t="s">
        <v>44</v>
      </c>
      <c r="I46" s="43" t="s">
        <v>44</v>
      </c>
      <c r="J46" s="45" t="s">
        <v>44</v>
      </c>
      <c r="K46" s="43" t="s">
        <v>44</v>
      </c>
    </row>
    <row r="47" spans="2:11" x14ac:dyDescent="0.2">
      <c r="B47" s="359"/>
      <c r="C47" s="41" t="s">
        <v>28</v>
      </c>
      <c r="D47" s="42" t="s">
        <v>44</v>
      </c>
      <c r="E47" s="43" t="s">
        <v>44</v>
      </c>
      <c r="F47" s="42" t="s">
        <v>44</v>
      </c>
      <c r="G47" s="44" t="s">
        <v>44</v>
      </c>
      <c r="H47" s="44" t="s">
        <v>44</v>
      </c>
      <c r="I47" s="43" t="s">
        <v>44</v>
      </c>
      <c r="J47" s="45" t="s">
        <v>44</v>
      </c>
      <c r="K47" s="43" t="s">
        <v>44</v>
      </c>
    </row>
    <row r="48" spans="2:11" x14ac:dyDescent="0.2">
      <c r="B48" s="359"/>
      <c r="C48" s="41" t="s">
        <v>29</v>
      </c>
      <c r="D48" s="42" t="s">
        <v>44</v>
      </c>
      <c r="E48" s="43" t="s">
        <v>44</v>
      </c>
      <c r="F48" s="42" t="s">
        <v>44</v>
      </c>
      <c r="G48" s="44" t="s">
        <v>44</v>
      </c>
      <c r="H48" s="44" t="s">
        <v>44</v>
      </c>
      <c r="I48" s="43" t="s">
        <v>44</v>
      </c>
      <c r="J48" s="45" t="s">
        <v>44</v>
      </c>
      <c r="K48" s="43" t="s">
        <v>44</v>
      </c>
    </row>
    <row r="49" spans="2:14" x14ac:dyDescent="0.2">
      <c r="B49" s="359"/>
      <c r="C49" s="41" t="s">
        <v>30</v>
      </c>
      <c r="D49" s="42" t="s">
        <v>44</v>
      </c>
      <c r="E49" s="43" t="s">
        <v>44</v>
      </c>
      <c r="F49" s="42" t="s">
        <v>44</v>
      </c>
      <c r="G49" s="44" t="s">
        <v>44</v>
      </c>
      <c r="H49" s="44" t="s">
        <v>44</v>
      </c>
      <c r="I49" s="43" t="s">
        <v>44</v>
      </c>
      <c r="J49" s="45" t="s">
        <v>44</v>
      </c>
      <c r="K49" s="43" t="s">
        <v>44</v>
      </c>
    </row>
    <row r="50" spans="2:14" x14ac:dyDescent="0.2">
      <c r="B50" s="359"/>
      <c r="C50" s="41" t="s">
        <v>31</v>
      </c>
      <c r="D50" s="42" t="s">
        <v>44</v>
      </c>
      <c r="E50" s="43" t="s">
        <v>44</v>
      </c>
      <c r="F50" s="42" t="s">
        <v>44</v>
      </c>
      <c r="G50" s="44" t="s">
        <v>44</v>
      </c>
      <c r="H50" s="44" t="s">
        <v>44</v>
      </c>
      <c r="I50" s="43" t="s">
        <v>44</v>
      </c>
      <c r="J50" s="45" t="s">
        <v>44</v>
      </c>
      <c r="K50" s="43" t="s">
        <v>44</v>
      </c>
    </row>
    <row r="51" spans="2:14" x14ac:dyDescent="0.2">
      <c r="B51" s="359"/>
      <c r="C51" s="41" t="s">
        <v>32</v>
      </c>
      <c r="D51" s="42" t="s">
        <v>44</v>
      </c>
      <c r="E51" s="43" t="s">
        <v>44</v>
      </c>
      <c r="F51" s="42" t="s">
        <v>44</v>
      </c>
      <c r="G51" s="44" t="s">
        <v>44</v>
      </c>
      <c r="H51" s="44" t="s">
        <v>44</v>
      </c>
      <c r="I51" s="43" t="s">
        <v>44</v>
      </c>
      <c r="J51" s="45" t="s">
        <v>44</v>
      </c>
      <c r="K51" s="43" t="s">
        <v>44</v>
      </c>
    </row>
    <row r="52" spans="2:14" x14ac:dyDescent="0.2">
      <c r="B52" s="359"/>
      <c r="C52" s="41" t="s">
        <v>33</v>
      </c>
      <c r="D52" s="42" t="s">
        <v>44</v>
      </c>
      <c r="E52" s="43" t="s">
        <v>44</v>
      </c>
      <c r="F52" s="42" t="s">
        <v>44</v>
      </c>
      <c r="G52" s="44" t="s">
        <v>44</v>
      </c>
      <c r="H52" s="44" t="s">
        <v>44</v>
      </c>
      <c r="I52" s="43" t="s">
        <v>44</v>
      </c>
      <c r="J52" s="45" t="s">
        <v>44</v>
      </c>
      <c r="K52" s="43" t="s">
        <v>44</v>
      </c>
    </row>
    <row r="53" spans="2:14" ht="13.5" thickBot="1" x14ac:dyDescent="0.25">
      <c r="B53" s="360"/>
      <c r="C53" s="46" t="s">
        <v>34</v>
      </c>
      <c r="D53" s="176" t="s">
        <v>44</v>
      </c>
      <c r="E53" s="177" t="s">
        <v>44</v>
      </c>
      <c r="F53" s="176" t="s">
        <v>44</v>
      </c>
      <c r="G53" s="178" t="s">
        <v>44</v>
      </c>
      <c r="H53" s="178" t="s">
        <v>44</v>
      </c>
      <c r="I53" s="177" t="s">
        <v>44</v>
      </c>
      <c r="J53" s="179" t="s">
        <v>44</v>
      </c>
      <c r="K53" s="177" t="s">
        <v>44</v>
      </c>
    </row>
    <row r="54" spans="2:14" ht="13.5" thickBot="1" x14ac:dyDescent="0.25">
      <c r="B54" s="361">
        <v>2013</v>
      </c>
      <c r="C54" s="352"/>
      <c r="D54" s="54">
        <v>25758181.564176708</v>
      </c>
      <c r="E54" s="54">
        <v>2463682.6055549742</v>
      </c>
      <c r="F54" s="54">
        <v>186146426.40661508</v>
      </c>
      <c r="G54" s="54">
        <v>25643449.000443075</v>
      </c>
      <c r="H54" s="54">
        <v>60371161.475257248</v>
      </c>
      <c r="I54" s="54">
        <v>10315435.607512407</v>
      </c>
      <c r="J54" s="54">
        <v>272275769.44604903</v>
      </c>
      <c r="K54" s="55">
        <v>38422567.213510454</v>
      </c>
    </row>
    <row r="55" spans="2:14" ht="12.75" customHeight="1" x14ac:dyDescent="0.2">
      <c r="B55" s="353" t="s">
        <v>35</v>
      </c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</row>
    <row r="56" spans="2:14" ht="12.75" customHeight="1" x14ac:dyDescent="0.2">
      <c r="B56" s="180" t="s">
        <v>36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</row>
    <row r="57" spans="2:14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</row>
    <row r="58" spans="2:14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25" t="s">
        <v>12</v>
      </c>
      <c r="E60" s="326"/>
      <c r="F60" s="327" t="s">
        <v>13</v>
      </c>
      <c r="G60" s="327"/>
      <c r="H60" s="327"/>
      <c r="I60" s="327"/>
      <c r="J60" s="328" t="s">
        <v>14</v>
      </c>
      <c r="K60" s="329"/>
      <c r="L60" s="57"/>
      <c r="M60" s="57"/>
    </row>
    <row r="61" spans="2:14" ht="13.5" thickBot="1" x14ac:dyDescent="0.25">
      <c r="B61" s="315"/>
      <c r="C61" s="386"/>
      <c r="D61" s="336" t="s">
        <v>15</v>
      </c>
      <c r="E61" s="337"/>
      <c r="F61" s="338" t="s">
        <v>16</v>
      </c>
      <c r="G61" s="339"/>
      <c r="H61" s="339" t="s">
        <v>17</v>
      </c>
      <c r="I61" s="352"/>
      <c r="J61" s="330"/>
      <c r="K61" s="331"/>
    </row>
    <row r="62" spans="2:14" ht="26.25" thickBot="1" x14ac:dyDescent="0.25">
      <c r="B62" s="386"/>
      <c r="C62" s="386"/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41">
        <v>2012</v>
      </c>
      <c r="C63" s="62" t="s">
        <v>37</v>
      </c>
      <c r="D63" s="63">
        <v>5270595.1181352222</v>
      </c>
      <c r="E63" s="64">
        <v>530616.17219379207</v>
      </c>
      <c r="F63" s="65">
        <v>38476375.649561621</v>
      </c>
      <c r="G63" s="66">
        <v>5292868.7879474238</v>
      </c>
      <c r="H63" s="65">
        <v>13635672.401923301</v>
      </c>
      <c r="I63" s="66">
        <v>2051610.190409112</v>
      </c>
      <c r="J63" s="65">
        <v>57382643.169620156</v>
      </c>
      <c r="K63" s="66">
        <v>7875095.1505503273</v>
      </c>
      <c r="L63" s="67"/>
      <c r="M63" s="67"/>
    </row>
    <row r="64" spans="2:14" x14ac:dyDescent="0.2">
      <c r="B64" s="342"/>
      <c r="C64" s="68" t="s">
        <v>38</v>
      </c>
      <c r="D64" s="69">
        <v>7096266.1874784324</v>
      </c>
      <c r="E64" s="70">
        <v>809983.45930301852</v>
      </c>
      <c r="F64" s="71">
        <v>44637287.581537962</v>
      </c>
      <c r="G64" s="72">
        <v>6443891.4089435106</v>
      </c>
      <c r="H64" s="71">
        <v>17754192.968273234</v>
      </c>
      <c r="I64" s="72">
        <v>2461213.3485425632</v>
      </c>
      <c r="J64" s="71">
        <v>69487746.737289637</v>
      </c>
      <c r="K64" s="72">
        <v>8936241.34947134</v>
      </c>
      <c r="L64" s="67"/>
      <c r="M64" s="67"/>
      <c r="N64" s="67"/>
    </row>
    <row r="65" spans="1:16" ht="13.5" thickBot="1" x14ac:dyDescent="0.25">
      <c r="B65" s="343"/>
      <c r="C65" s="73" t="s">
        <v>39</v>
      </c>
      <c r="D65" s="74">
        <v>3854535.0184126724</v>
      </c>
      <c r="E65" s="75">
        <v>406794.42317864497</v>
      </c>
      <c r="F65" s="76">
        <v>33750742.385975666</v>
      </c>
      <c r="G65" s="77">
        <v>4534308.6021575145</v>
      </c>
      <c r="H65" s="76">
        <v>10553221.238112591</v>
      </c>
      <c r="I65" s="77">
        <v>1485313.6532041249</v>
      </c>
      <c r="J65" s="76">
        <v>48455689.436936721</v>
      </c>
      <c r="K65" s="77">
        <v>6519737.9945437731</v>
      </c>
      <c r="L65" s="67"/>
      <c r="M65" s="67"/>
      <c r="N65" s="67"/>
    </row>
    <row r="66" spans="1:16" x14ac:dyDescent="0.2">
      <c r="B66" s="341">
        <v>2013</v>
      </c>
      <c r="C66" s="62" t="s">
        <v>37</v>
      </c>
      <c r="D66" s="63">
        <v>6439545.3910441771</v>
      </c>
      <c r="E66" s="64">
        <v>615920.65138874354</v>
      </c>
      <c r="F66" s="65">
        <v>46536606.60165377</v>
      </c>
      <c r="G66" s="66">
        <v>6410862.2501107687</v>
      </c>
      <c r="H66" s="65">
        <v>15092790.368814312</v>
      </c>
      <c r="I66" s="66">
        <v>2578858.9018781018</v>
      </c>
      <c r="J66" s="65">
        <v>68068942.361512259</v>
      </c>
      <c r="K66" s="66">
        <v>9605641.8033776134</v>
      </c>
      <c r="L66" s="67"/>
      <c r="M66" s="67"/>
    </row>
    <row r="67" spans="1:16" x14ac:dyDescent="0.2">
      <c r="B67" s="342"/>
      <c r="C67" s="68" t="s">
        <v>38</v>
      </c>
      <c r="D67" s="69">
        <v>6870539.1368338652</v>
      </c>
      <c r="E67" s="70">
        <v>684317.67541711533</v>
      </c>
      <c r="F67" s="71">
        <v>51097257.501402713</v>
      </c>
      <c r="G67" s="72">
        <v>6976391.9871500665</v>
      </c>
      <c r="H67" s="71">
        <v>18924825.739495274</v>
      </c>
      <c r="I67" s="72">
        <v>3151453.1428955644</v>
      </c>
      <c r="J67" s="71">
        <v>72992664.35457094</v>
      </c>
      <c r="K67" s="72">
        <v>10729319.296354327</v>
      </c>
      <c r="L67" s="67"/>
      <c r="M67" s="67"/>
      <c r="N67" s="67"/>
    </row>
    <row r="68" spans="1:16" ht="13.5" thickBot="1" x14ac:dyDescent="0.25">
      <c r="B68" s="343"/>
      <c r="C68" s="73" t="s">
        <v>39</v>
      </c>
      <c r="D68" s="74">
        <v>6139858.3543277159</v>
      </c>
      <c r="E68" s="75">
        <v>552164.13971764583</v>
      </c>
      <c r="F68" s="76">
        <v>42574717.991718709</v>
      </c>
      <c r="G68" s="77">
        <v>5822855.1488085771</v>
      </c>
      <c r="H68" s="76">
        <v>11735480.074941399</v>
      </c>
      <c r="I68" s="77">
        <v>1948127.804066048</v>
      </c>
      <c r="J68" s="76">
        <v>61180737.203493968</v>
      </c>
      <c r="K68" s="77">
        <v>8455300.628291741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140" t="s">
        <v>52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N75" s="20"/>
      <c r="O75" s="20"/>
      <c r="P75" s="20"/>
    </row>
    <row r="76" spans="1:16" ht="13.5" customHeight="1" thickBot="1" x14ac:dyDescent="0.25">
      <c r="B76" s="308"/>
      <c r="C76" s="308"/>
      <c r="D76" s="313"/>
      <c r="E76" s="325" t="s">
        <v>12</v>
      </c>
      <c r="F76" s="326"/>
      <c r="G76" s="327" t="s">
        <v>13</v>
      </c>
      <c r="H76" s="327"/>
      <c r="I76" s="327"/>
      <c r="J76" s="327"/>
      <c r="K76" s="344" t="s">
        <v>14</v>
      </c>
      <c r="L76" s="345"/>
      <c r="M76" s="20"/>
      <c r="N76" s="20"/>
    </row>
    <row r="77" spans="1:16" ht="13.5" thickBot="1" x14ac:dyDescent="0.25">
      <c r="B77" s="79"/>
      <c r="C77" s="79"/>
      <c r="D77" s="80"/>
      <c r="E77" s="336" t="s">
        <v>15</v>
      </c>
      <c r="F77" s="337"/>
      <c r="G77" s="348" t="s">
        <v>16</v>
      </c>
      <c r="H77" s="349"/>
      <c r="I77" s="349" t="s">
        <v>17</v>
      </c>
      <c r="J77" s="350"/>
      <c r="K77" s="346"/>
      <c r="L77" s="347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20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1</v>
      </c>
      <c r="C79" s="89">
        <v>4</v>
      </c>
      <c r="D79" s="90">
        <v>2013</v>
      </c>
      <c r="E79" s="91">
        <v>350074.43301061372</v>
      </c>
      <c r="F79" s="92">
        <v>33189.74998622969</v>
      </c>
      <c r="G79" s="91">
        <v>2559425.213278817</v>
      </c>
      <c r="H79" s="93">
        <v>376673.75072558946</v>
      </c>
      <c r="I79" s="93">
        <v>288893.40560133901</v>
      </c>
      <c r="J79" s="92">
        <v>47629.929737516679</v>
      </c>
      <c r="K79" s="91">
        <v>3198393.0518907695</v>
      </c>
      <c r="L79" s="92">
        <v>457493.43044933584</v>
      </c>
      <c r="M79" s="78"/>
      <c r="N79" s="94"/>
    </row>
    <row r="80" spans="1:16" x14ac:dyDescent="0.2">
      <c r="A80" s="87"/>
      <c r="B80" s="95">
        <v>2</v>
      </c>
      <c r="C80" s="96">
        <v>4</v>
      </c>
      <c r="D80" s="97">
        <v>2013</v>
      </c>
      <c r="E80" s="98">
        <v>301361.21944509126</v>
      </c>
      <c r="F80" s="99">
        <v>48642.679562337296</v>
      </c>
      <c r="G80" s="98">
        <v>2112548.5941334572</v>
      </c>
      <c r="H80" s="100">
        <v>344827.42865124554</v>
      </c>
      <c r="I80" s="100">
        <v>191769.88128081945</v>
      </c>
      <c r="J80" s="99">
        <v>40080.300019047223</v>
      </c>
      <c r="K80" s="98">
        <v>2605679.6948593678</v>
      </c>
      <c r="L80" s="99">
        <v>433550.40823263006</v>
      </c>
      <c r="M80" s="101"/>
      <c r="N80" s="94"/>
    </row>
    <row r="81" spans="1:14" x14ac:dyDescent="0.2">
      <c r="A81" s="87"/>
      <c r="B81" s="95">
        <v>3</v>
      </c>
      <c r="C81" s="96">
        <v>4</v>
      </c>
      <c r="D81" s="97">
        <v>2013</v>
      </c>
      <c r="E81" s="98">
        <v>172901.08431700349</v>
      </c>
      <c r="F81" s="99">
        <v>21807.623299121791</v>
      </c>
      <c r="G81" s="98">
        <v>1813614.9576975983</v>
      </c>
      <c r="H81" s="100">
        <v>307684.84078933444</v>
      </c>
      <c r="I81" s="100">
        <v>841923.3069135542</v>
      </c>
      <c r="J81" s="99">
        <v>67663.179039255119</v>
      </c>
      <c r="K81" s="98">
        <v>2828439.3489281558</v>
      </c>
      <c r="L81" s="99">
        <v>397155.64312771137</v>
      </c>
      <c r="M81" s="101"/>
      <c r="N81" s="94"/>
    </row>
    <row r="82" spans="1:14" x14ac:dyDescent="0.2">
      <c r="A82" s="87"/>
      <c r="B82" s="95">
        <v>4</v>
      </c>
      <c r="C82" s="96">
        <v>4</v>
      </c>
      <c r="D82" s="97">
        <v>2013</v>
      </c>
      <c r="E82" s="98">
        <v>225256.25972733818</v>
      </c>
      <c r="F82" s="99">
        <v>19429.485905415131</v>
      </c>
      <c r="G82" s="98">
        <v>1870204.8511621996</v>
      </c>
      <c r="H82" s="100">
        <v>203066.16059316654</v>
      </c>
      <c r="I82" s="100">
        <v>608352.21802785899</v>
      </c>
      <c r="J82" s="99">
        <v>95783.439286167923</v>
      </c>
      <c r="K82" s="98">
        <v>2703813.3289173967</v>
      </c>
      <c r="L82" s="99">
        <v>318279.08578474959</v>
      </c>
      <c r="M82" s="101"/>
      <c r="N82" s="94"/>
    </row>
    <row r="83" spans="1:14" x14ac:dyDescent="0.2">
      <c r="A83" s="87"/>
      <c r="B83" s="95">
        <v>5</v>
      </c>
      <c r="C83" s="96">
        <v>4</v>
      </c>
      <c r="D83" s="97">
        <v>2013</v>
      </c>
      <c r="E83" s="98">
        <v>434533.59432916332</v>
      </c>
      <c r="F83" s="99">
        <v>31558.393893762073</v>
      </c>
      <c r="G83" s="98">
        <v>2605416.9368391987</v>
      </c>
      <c r="H83" s="100">
        <v>241714.55355860924</v>
      </c>
      <c r="I83" s="100">
        <v>1184359.8550984433</v>
      </c>
      <c r="J83" s="99">
        <v>296211.8010343436</v>
      </c>
      <c r="K83" s="98">
        <v>4224310.3862668052</v>
      </c>
      <c r="L83" s="99">
        <v>569484.7484867149</v>
      </c>
      <c r="M83" s="101"/>
      <c r="N83" s="94"/>
    </row>
    <row r="84" spans="1:14" x14ac:dyDescent="0.2">
      <c r="A84" s="87"/>
      <c r="B84" s="95">
        <v>8</v>
      </c>
      <c r="C84" s="96">
        <v>4</v>
      </c>
      <c r="D84" s="97">
        <v>2013</v>
      </c>
      <c r="E84" s="98">
        <v>281964.6800289806</v>
      </c>
      <c r="F84" s="99">
        <v>31695.888765768836</v>
      </c>
      <c r="G84" s="98">
        <v>1424255.3912291171</v>
      </c>
      <c r="H84" s="100">
        <v>133773.09630071602</v>
      </c>
      <c r="I84" s="100">
        <v>1002011.0667661099</v>
      </c>
      <c r="J84" s="99">
        <v>81066.684672263887</v>
      </c>
      <c r="K84" s="98">
        <v>2708231.1380242077</v>
      </c>
      <c r="L84" s="99">
        <v>246535.66973874875</v>
      </c>
      <c r="M84" s="101"/>
      <c r="N84" s="94"/>
    </row>
    <row r="85" spans="1:14" x14ac:dyDescent="0.2">
      <c r="A85" s="87"/>
      <c r="B85" s="95">
        <v>9</v>
      </c>
      <c r="C85" s="96">
        <v>4</v>
      </c>
      <c r="D85" s="97">
        <v>2013</v>
      </c>
      <c r="E85" s="98">
        <v>300638.57768839051</v>
      </c>
      <c r="F85" s="99">
        <v>24194.523081860574</v>
      </c>
      <c r="G85" s="98">
        <v>1857912.6905087938</v>
      </c>
      <c r="H85" s="100">
        <v>362298.46256579226</v>
      </c>
      <c r="I85" s="100">
        <v>568023.34490564407</v>
      </c>
      <c r="J85" s="99">
        <v>135584.52720698359</v>
      </c>
      <c r="K85" s="98">
        <v>2726574.6131028286</v>
      </c>
      <c r="L85" s="99">
        <v>522077.51285463641</v>
      </c>
      <c r="M85" s="101"/>
      <c r="N85" s="94"/>
    </row>
    <row r="86" spans="1:14" x14ac:dyDescent="0.2">
      <c r="A86" s="87"/>
      <c r="B86" s="95">
        <v>10</v>
      </c>
      <c r="C86" s="96">
        <v>4</v>
      </c>
      <c r="D86" s="97">
        <v>2013</v>
      </c>
      <c r="E86" s="98">
        <v>189178.59573419075</v>
      </c>
      <c r="F86" s="99">
        <v>21132.462297963561</v>
      </c>
      <c r="G86" s="98">
        <v>1895054.9034683821</v>
      </c>
      <c r="H86" s="100">
        <v>220771.98430653804</v>
      </c>
      <c r="I86" s="100">
        <v>1376717.313140407</v>
      </c>
      <c r="J86" s="99">
        <v>283224.44837727753</v>
      </c>
      <c r="K86" s="98">
        <v>3460950.8123429799</v>
      </c>
      <c r="L86" s="99">
        <v>525128.89498177916</v>
      </c>
      <c r="M86" s="101"/>
      <c r="N86" s="94"/>
    </row>
    <row r="87" spans="1:14" x14ac:dyDescent="0.2">
      <c r="A87" s="87"/>
      <c r="B87" s="95">
        <v>11</v>
      </c>
      <c r="C87" s="96">
        <v>4</v>
      </c>
      <c r="D87" s="97">
        <v>2013</v>
      </c>
      <c r="E87" s="98">
        <v>307774.32748538011</v>
      </c>
      <c r="F87" s="99">
        <v>28222.362073675678</v>
      </c>
      <c r="G87" s="98">
        <v>2445797.1496990654</v>
      </c>
      <c r="H87" s="100">
        <v>409063.9129594058</v>
      </c>
      <c r="I87" s="100">
        <v>978034.72610236052</v>
      </c>
      <c r="J87" s="99">
        <v>98892.839855722021</v>
      </c>
      <c r="K87" s="98">
        <v>3731606.2032868061</v>
      </c>
      <c r="L87" s="99">
        <v>536179.11488880357</v>
      </c>
      <c r="M87" s="101"/>
      <c r="N87" s="94"/>
    </row>
    <row r="88" spans="1:14" x14ac:dyDescent="0.2">
      <c r="A88" s="87"/>
      <c r="B88" s="95">
        <v>12</v>
      </c>
      <c r="C88" s="96">
        <v>4</v>
      </c>
      <c r="D88" s="97">
        <v>2013</v>
      </c>
      <c r="E88" s="98">
        <v>314311.33435593289</v>
      </c>
      <c r="F88" s="99">
        <v>31037.861665315526</v>
      </c>
      <c r="G88" s="98">
        <v>3317413.6735205012</v>
      </c>
      <c r="H88" s="100">
        <v>752175.05819217488</v>
      </c>
      <c r="I88" s="100">
        <v>1101358.203473141</v>
      </c>
      <c r="J88" s="99">
        <v>195940.12109485007</v>
      </c>
      <c r="K88" s="98">
        <v>4733083.2113495748</v>
      </c>
      <c r="L88" s="99">
        <v>979153.04095234058</v>
      </c>
      <c r="M88" s="101"/>
      <c r="N88" s="94"/>
    </row>
    <row r="89" spans="1:14" x14ac:dyDescent="0.2">
      <c r="A89" s="87"/>
      <c r="B89" s="95">
        <v>15</v>
      </c>
      <c r="C89" s="96">
        <v>4</v>
      </c>
      <c r="D89" s="97">
        <v>2013</v>
      </c>
      <c r="E89" s="98">
        <v>246487.53909300145</v>
      </c>
      <c r="F89" s="99">
        <v>26224.063091381806</v>
      </c>
      <c r="G89" s="98">
        <v>2073797.0590742477</v>
      </c>
      <c r="H89" s="100">
        <v>352708.1154824823</v>
      </c>
      <c r="I89" s="100">
        <v>1672987.1448768219</v>
      </c>
      <c r="J89" s="99">
        <v>171641.37536015685</v>
      </c>
      <c r="K89" s="98">
        <v>3993271.7430440709</v>
      </c>
      <c r="L89" s="99">
        <v>550573.55393402092</v>
      </c>
      <c r="M89" s="101"/>
      <c r="N89" s="94"/>
    </row>
    <row r="90" spans="1:14" x14ac:dyDescent="0.2">
      <c r="A90" s="87"/>
      <c r="B90" s="95">
        <v>16</v>
      </c>
      <c r="C90" s="96">
        <v>4</v>
      </c>
      <c r="D90" s="97">
        <v>2013</v>
      </c>
      <c r="E90" s="98">
        <v>283185.9239896636</v>
      </c>
      <c r="F90" s="99">
        <v>23707.133175887488</v>
      </c>
      <c r="G90" s="98">
        <v>2682876.1814665762</v>
      </c>
      <c r="H90" s="100">
        <v>246454.02172540882</v>
      </c>
      <c r="I90" s="100">
        <v>787904.25959501823</v>
      </c>
      <c r="J90" s="99">
        <v>117761.74862534949</v>
      </c>
      <c r="K90" s="98">
        <v>3753966.3650512579</v>
      </c>
      <c r="L90" s="99">
        <v>387922.90352664585</v>
      </c>
      <c r="M90" s="101"/>
      <c r="N90" s="94"/>
    </row>
    <row r="91" spans="1:14" x14ac:dyDescent="0.2">
      <c r="A91" s="87"/>
      <c r="B91" s="95">
        <v>17</v>
      </c>
      <c r="C91" s="96">
        <v>4</v>
      </c>
      <c r="D91" s="97">
        <v>2013</v>
      </c>
      <c r="E91" s="98">
        <v>234297.9064969178</v>
      </c>
      <c r="F91" s="99">
        <v>27960.721810324743</v>
      </c>
      <c r="G91" s="98">
        <v>2987029.2003982458</v>
      </c>
      <c r="H91" s="100">
        <v>428069.78895714617</v>
      </c>
      <c r="I91" s="100">
        <v>998879.27695045213</v>
      </c>
      <c r="J91" s="99">
        <v>100859.3411570318</v>
      </c>
      <c r="K91" s="98">
        <v>4220206.3838456161</v>
      </c>
      <c r="L91" s="99">
        <v>556889.85192450264</v>
      </c>
      <c r="M91" s="101"/>
      <c r="N91" s="94"/>
    </row>
    <row r="92" spans="1:14" x14ac:dyDescent="0.2">
      <c r="A92" s="87"/>
      <c r="B92" s="95">
        <v>18</v>
      </c>
      <c r="C92" s="96">
        <v>4</v>
      </c>
      <c r="D92" s="97">
        <v>2013</v>
      </c>
      <c r="E92" s="98">
        <v>260190.18774166319</v>
      </c>
      <c r="F92" s="99">
        <v>24929.698509919799</v>
      </c>
      <c r="G92" s="98">
        <v>2158364.4037357531</v>
      </c>
      <c r="H92" s="100">
        <v>366057.07851625152</v>
      </c>
      <c r="I92" s="100">
        <v>972777.59626846772</v>
      </c>
      <c r="J92" s="99">
        <v>235807.67103630223</v>
      </c>
      <c r="K92" s="98">
        <v>3391332.1877458841</v>
      </c>
      <c r="L92" s="99">
        <v>626794.44806247356</v>
      </c>
      <c r="M92" s="101"/>
      <c r="N92" s="94"/>
    </row>
    <row r="93" spans="1:14" x14ac:dyDescent="0.2">
      <c r="A93" s="87"/>
      <c r="B93" s="95">
        <v>19</v>
      </c>
      <c r="C93" s="96">
        <v>4</v>
      </c>
      <c r="D93" s="97">
        <v>2013</v>
      </c>
      <c r="E93" s="98">
        <v>361671.58128716418</v>
      </c>
      <c r="F93" s="99">
        <v>26514.136683966128</v>
      </c>
      <c r="G93" s="98">
        <v>2537672.4777719416</v>
      </c>
      <c r="H93" s="100">
        <v>415676.19419872673</v>
      </c>
      <c r="I93" s="100">
        <v>584871.86773685203</v>
      </c>
      <c r="J93" s="99">
        <v>84061.223698863279</v>
      </c>
      <c r="K93" s="98">
        <v>3484215.9267959576</v>
      </c>
      <c r="L93" s="99">
        <v>526251.55458155612</v>
      </c>
      <c r="M93" s="101"/>
      <c r="N93" s="94"/>
    </row>
    <row r="94" spans="1:14" x14ac:dyDescent="0.2">
      <c r="A94" s="87"/>
      <c r="B94" s="95">
        <v>22</v>
      </c>
      <c r="C94" s="96">
        <v>4</v>
      </c>
      <c r="D94" s="97">
        <v>2013</v>
      </c>
      <c r="E94" s="98">
        <v>340186.81471895974</v>
      </c>
      <c r="F94" s="99">
        <v>37865.752411912748</v>
      </c>
      <c r="G94" s="98">
        <v>1700637.4859479864</v>
      </c>
      <c r="H94" s="100">
        <v>200052.70958473158</v>
      </c>
      <c r="I94" s="100">
        <v>506501.95101929537</v>
      </c>
      <c r="J94" s="99">
        <v>81185.897523070453</v>
      </c>
      <c r="K94" s="98">
        <v>2547326.2516862415</v>
      </c>
      <c r="L94" s="99">
        <v>319104.35951971484</v>
      </c>
      <c r="M94" s="101"/>
      <c r="N94" s="94"/>
    </row>
    <row r="95" spans="1:14" x14ac:dyDescent="0.2">
      <c r="A95" s="87"/>
      <c r="B95" s="95">
        <v>23</v>
      </c>
      <c r="C95" s="96">
        <v>4</v>
      </c>
      <c r="D95" s="97">
        <v>2013</v>
      </c>
      <c r="E95" s="98">
        <v>285099.14556871937</v>
      </c>
      <c r="F95" s="99">
        <v>22874.043894168371</v>
      </c>
      <c r="G95" s="98">
        <v>2000326.5936743834</v>
      </c>
      <c r="H95" s="100">
        <v>427833.96590195497</v>
      </c>
      <c r="I95" s="100">
        <v>569505.3875162222</v>
      </c>
      <c r="J95" s="99">
        <v>109389.49408883494</v>
      </c>
      <c r="K95" s="98">
        <v>2854931.1267593252</v>
      </c>
      <c r="L95" s="99">
        <v>560097.50388495822</v>
      </c>
      <c r="M95" s="101"/>
      <c r="N95" s="94"/>
    </row>
    <row r="96" spans="1:14" x14ac:dyDescent="0.2">
      <c r="A96" s="87"/>
      <c r="B96" s="95">
        <v>24</v>
      </c>
      <c r="C96" s="96">
        <v>4</v>
      </c>
      <c r="D96" s="97">
        <v>2013</v>
      </c>
      <c r="E96" s="98">
        <v>303025.24212642963</v>
      </c>
      <c r="F96" s="99">
        <v>22424.063755184117</v>
      </c>
      <c r="G96" s="98">
        <v>2031350.1235641569</v>
      </c>
      <c r="H96" s="100">
        <v>367976.03024799959</v>
      </c>
      <c r="I96" s="100">
        <v>1034544.6124293075</v>
      </c>
      <c r="J96" s="99">
        <v>232978.90332621173</v>
      </c>
      <c r="K96" s="98">
        <v>3368919.9781198939</v>
      </c>
      <c r="L96" s="99">
        <v>623378.99732939538</v>
      </c>
      <c r="M96" s="101"/>
      <c r="N96" s="94"/>
    </row>
    <row r="97" spans="1:15" s="117" customFormat="1" ht="12.75" customHeight="1" x14ac:dyDescent="0.2">
      <c r="A97" s="87"/>
      <c r="B97" s="95">
        <v>25</v>
      </c>
      <c r="C97" s="96">
        <v>4</v>
      </c>
      <c r="D97" s="97">
        <v>2013</v>
      </c>
      <c r="E97" s="98">
        <v>258612.35255665064</v>
      </c>
      <c r="F97" s="99">
        <v>24870.348660601467</v>
      </c>
      <c r="G97" s="98">
        <v>1851877.0851823774</v>
      </c>
      <c r="H97" s="100">
        <v>148550.14755917783</v>
      </c>
      <c r="I97" s="100">
        <v>1134477.3640342013</v>
      </c>
      <c r="J97" s="99">
        <v>257088.7618376716</v>
      </c>
      <c r="K97" s="98">
        <v>3244966.8017732296</v>
      </c>
      <c r="L97" s="99">
        <v>430509.25805745093</v>
      </c>
      <c r="M97" s="27"/>
    </row>
    <row r="98" spans="1:15" s="117" customFormat="1" ht="12.75" customHeight="1" x14ac:dyDescent="0.2">
      <c r="A98" s="103"/>
      <c r="B98" s="95">
        <v>26</v>
      </c>
      <c r="C98" s="96">
        <v>4</v>
      </c>
      <c r="D98" s="97">
        <v>2013</v>
      </c>
      <c r="E98" s="98">
        <v>234078.94804222288</v>
      </c>
      <c r="F98" s="99">
        <v>22214.698381740105</v>
      </c>
      <c r="G98" s="98">
        <v>1657496.6451505085</v>
      </c>
      <c r="H98" s="100">
        <v>153208.59607598418</v>
      </c>
      <c r="I98" s="100">
        <v>826111.12924925424</v>
      </c>
      <c r="J98" s="99">
        <v>147835.26384193936</v>
      </c>
      <c r="K98" s="98">
        <v>2717686.7224419857</v>
      </c>
      <c r="L98" s="99">
        <v>323258.55829966371</v>
      </c>
      <c r="M98" s="27"/>
    </row>
    <row r="99" spans="1:15" s="117" customFormat="1" x14ac:dyDescent="0.2">
      <c r="A99" s="103"/>
      <c r="B99" s="95">
        <v>29</v>
      </c>
      <c r="C99" s="96">
        <v>4</v>
      </c>
      <c r="D99" s="97">
        <v>2013</v>
      </c>
      <c r="E99" s="98">
        <v>241955.41817180385</v>
      </c>
      <c r="F99" s="99">
        <v>27869.71542209512</v>
      </c>
      <c r="G99" s="98">
        <v>1793195.3647833921</v>
      </c>
      <c r="H99" s="100">
        <v>305258.98218832753</v>
      </c>
      <c r="I99" s="100">
        <v>996150.44026692084</v>
      </c>
      <c r="J99" s="99">
        <v>174826.03558945024</v>
      </c>
      <c r="K99" s="98">
        <v>3031301.2232221169</v>
      </c>
      <c r="L99" s="99">
        <v>507954.73319987289</v>
      </c>
      <c r="M99" s="104"/>
      <c r="N99" s="104"/>
      <c r="O99" s="27"/>
    </row>
    <row r="100" spans="1:15" s="117" customFormat="1" ht="12.75" customHeight="1" thickBot="1" x14ac:dyDescent="0.25">
      <c r="A100" s="102"/>
      <c r="B100" s="105">
        <v>30</v>
      </c>
      <c r="C100" s="106">
        <v>4</v>
      </c>
      <c r="D100" s="107">
        <v>2013</v>
      </c>
      <c r="E100" s="108">
        <v>213073.18841243582</v>
      </c>
      <c r="F100" s="109">
        <v>23108.759980065319</v>
      </c>
      <c r="G100" s="108">
        <v>2159701.0414005169</v>
      </c>
      <c r="H100" s="110">
        <v>212497.10806930481</v>
      </c>
      <c r="I100" s="110">
        <v>698671.38824277907</v>
      </c>
      <c r="J100" s="109">
        <v>95940.156487254513</v>
      </c>
      <c r="K100" s="108">
        <v>3071445.618055732</v>
      </c>
      <c r="L100" s="109">
        <v>331546.02453662467</v>
      </c>
      <c r="M100" s="27"/>
    </row>
    <row r="101" spans="1:15" s="117" customFormat="1" ht="13.5" thickBot="1" x14ac:dyDescent="0.25">
      <c r="A101" s="102"/>
      <c r="B101" s="111" t="s">
        <v>44</v>
      </c>
      <c r="C101" s="112" t="s">
        <v>44</v>
      </c>
      <c r="D101" s="113" t="s">
        <v>44</v>
      </c>
      <c r="E101" s="114"/>
      <c r="F101" s="115"/>
      <c r="G101" s="114"/>
      <c r="H101" s="116"/>
      <c r="I101" s="116"/>
      <c r="J101" s="115"/>
      <c r="K101" s="114"/>
      <c r="L101" s="115"/>
      <c r="M101" s="104"/>
      <c r="N101" s="104"/>
      <c r="O101" s="27"/>
    </row>
    <row r="102" spans="1:15" ht="13.5" thickBot="1" x14ac:dyDescent="0.25">
      <c r="B102" s="20"/>
      <c r="C102" s="20"/>
      <c r="D102" s="20"/>
      <c r="E102" s="101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ht="13.5" thickBot="1" x14ac:dyDescent="0.25">
      <c r="B103" s="20"/>
      <c r="C103" s="20"/>
      <c r="D103" s="325" t="s">
        <v>12</v>
      </c>
      <c r="E103" s="326"/>
      <c r="F103" s="327" t="s">
        <v>13</v>
      </c>
      <c r="G103" s="327"/>
      <c r="H103" s="327"/>
      <c r="I103" s="327"/>
      <c r="J103" s="328" t="s">
        <v>14</v>
      </c>
      <c r="K103" s="329"/>
      <c r="L103" s="20"/>
      <c r="M103" s="20"/>
      <c r="N103" s="20"/>
      <c r="O103" s="20"/>
    </row>
    <row r="104" spans="1:15" ht="13.5" thickBot="1" x14ac:dyDescent="0.25">
      <c r="B104" s="332"/>
      <c r="C104" s="333"/>
      <c r="D104" s="336" t="s">
        <v>15</v>
      </c>
      <c r="E104" s="337"/>
      <c r="F104" s="338" t="s">
        <v>16</v>
      </c>
      <c r="G104" s="339"/>
      <c r="H104" s="339" t="s">
        <v>17</v>
      </c>
      <c r="I104" s="352"/>
      <c r="J104" s="330"/>
      <c r="K104" s="331"/>
      <c r="L104" s="20"/>
      <c r="M104" s="20"/>
    </row>
    <row r="105" spans="1:15" ht="26.25" thickBot="1" x14ac:dyDescent="0.25">
      <c r="B105" s="334"/>
      <c r="C105" s="335"/>
      <c r="D105" s="60" t="s">
        <v>20</v>
      </c>
      <c r="E105" s="182" t="s">
        <v>21</v>
      </c>
      <c r="F105" s="60" t="s">
        <v>22</v>
      </c>
      <c r="G105" s="61" t="s">
        <v>21</v>
      </c>
      <c r="H105" s="60" t="s">
        <v>20</v>
      </c>
      <c r="I105" s="61" t="s">
        <v>21</v>
      </c>
      <c r="J105" s="60" t="s">
        <v>20</v>
      </c>
      <c r="K105" s="61" t="s">
        <v>21</v>
      </c>
      <c r="L105" s="20"/>
      <c r="M105" s="20"/>
    </row>
    <row r="106" spans="1:15" x14ac:dyDescent="0.2">
      <c r="B106" s="317" t="s">
        <v>37</v>
      </c>
      <c r="C106" s="385"/>
      <c r="D106" s="65">
        <v>279084.47065125982</v>
      </c>
      <c r="E106" s="66">
        <v>27339.734832213519</v>
      </c>
      <c r="F106" s="65">
        <v>2160725.8192585092</v>
      </c>
      <c r="G106" s="66">
        <v>317108.72668863944</v>
      </c>
      <c r="H106" s="65">
        <v>860219.35179523972</v>
      </c>
      <c r="I106" s="66">
        <v>143247.87013161651</v>
      </c>
      <c r="J106" s="65">
        <v>3300029.6417050096</v>
      </c>
      <c r="K106" s="66">
        <v>487696.33165246953</v>
      </c>
      <c r="L106" s="20"/>
      <c r="M106" s="20"/>
    </row>
    <row r="107" spans="1:15" x14ac:dyDescent="0.2">
      <c r="B107" s="319" t="s">
        <v>38</v>
      </c>
      <c r="C107" s="384"/>
      <c r="D107" s="71">
        <v>434533.59432916332</v>
      </c>
      <c r="E107" s="72">
        <v>48642.679562337296</v>
      </c>
      <c r="F107" s="71">
        <v>3317413.6735205012</v>
      </c>
      <c r="G107" s="72">
        <v>752175.05819217488</v>
      </c>
      <c r="H107" s="71">
        <v>1672987.1448768219</v>
      </c>
      <c r="I107" s="72">
        <v>296211.8010343436</v>
      </c>
      <c r="J107" s="71">
        <v>4733083.2113495748</v>
      </c>
      <c r="K107" s="72">
        <v>979153.04095234058</v>
      </c>
      <c r="L107" s="20"/>
      <c r="M107" s="20"/>
    </row>
    <row r="108" spans="1:15" ht="13.5" thickBot="1" x14ac:dyDescent="0.25">
      <c r="B108" s="321" t="s">
        <v>39</v>
      </c>
      <c r="C108" s="383"/>
      <c r="D108" s="76">
        <v>172901.08431700349</v>
      </c>
      <c r="E108" s="77">
        <v>19429.485905415131</v>
      </c>
      <c r="F108" s="76">
        <v>1424255.3912291171</v>
      </c>
      <c r="G108" s="77">
        <v>133773.09630071602</v>
      </c>
      <c r="H108" s="76">
        <v>191769.88128081945</v>
      </c>
      <c r="I108" s="77">
        <v>40080.300019047223</v>
      </c>
      <c r="J108" s="76">
        <v>2547326.2516862415</v>
      </c>
      <c r="K108" s="77">
        <v>246535.66973874875</v>
      </c>
      <c r="L108" s="20"/>
      <c r="M108" s="20"/>
    </row>
    <row r="109" spans="1:15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2" spans="1:15" x14ac:dyDescent="0.2">
      <c r="B112" s="24" t="s">
        <v>45</v>
      </c>
      <c r="C112" s="121"/>
      <c r="D112" s="121"/>
      <c r="E112" s="121"/>
      <c r="F112" s="121"/>
      <c r="G112" s="121"/>
      <c r="H112" s="121"/>
      <c r="I112" s="121"/>
      <c r="J112" s="121"/>
      <c r="K112" s="121"/>
      <c r="L112" s="122"/>
      <c r="M112" s="117"/>
      <c r="N112" s="27"/>
      <c r="O112" s="117"/>
    </row>
    <row r="113" spans="1:17" x14ac:dyDescent="0.2">
      <c r="A113" s="123"/>
      <c r="B113" s="2" t="s">
        <v>53</v>
      </c>
      <c r="N113" s="20"/>
    </row>
    <row r="114" spans="1:17" ht="12" customHeight="1" x14ac:dyDescent="0.2">
      <c r="A114" s="123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20"/>
    </row>
    <row r="115" spans="1:17" ht="16.5" customHeight="1" thickBot="1" x14ac:dyDescent="0.25">
      <c r="A115" s="123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20"/>
    </row>
    <row r="116" spans="1:17" ht="28.5" customHeight="1" thickBot="1" x14ac:dyDescent="0.25">
      <c r="A116" s="123"/>
      <c r="B116" s="124"/>
      <c r="C116" s="124"/>
      <c r="D116" s="124"/>
      <c r="E116" s="124"/>
      <c r="F116" s="125" t="s">
        <v>14</v>
      </c>
      <c r="G116" s="126" t="s">
        <v>47</v>
      </c>
      <c r="H116" s="323" t="s">
        <v>13</v>
      </c>
      <c r="I116" s="324"/>
      <c r="K116" s="127"/>
      <c r="L116" s="127"/>
      <c r="M116" s="127"/>
      <c r="N116" s="27"/>
    </row>
    <row r="117" spans="1:17" ht="16.5" customHeight="1" thickBot="1" x14ac:dyDescent="0.25">
      <c r="B117" s="124"/>
      <c r="C117" s="124"/>
      <c r="D117" s="124"/>
      <c r="E117" s="124"/>
      <c r="F117" s="128"/>
      <c r="G117" s="129" t="s">
        <v>15</v>
      </c>
      <c r="H117" s="130" t="s">
        <v>16</v>
      </c>
      <c r="I117" s="130" t="s">
        <v>17</v>
      </c>
      <c r="K117" s="131"/>
      <c r="L117" s="117"/>
      <c r="M117" s="131"/>
      <c r="N117" s="27"/>
    </row>
    <row r="118" spans="1:17" x14ac:dyDescent="0.2">
      <c r="A118" s="132"/>
      <c r="B118" s="133">
        <v>1</v>
      </c>
      <c r="C118" s="134" t="s">
        <v>54</v>
      </c>
      <c r="D118" s="135"/>
      <c r="E118" s="136"/>
      <c r="F118" s="137">
        <v>15815779.914157748</v>
      </c>
      <c r="G118" s="137">
        <v>24640.638149045193</v>
      </c>
      <c r="H118" s="138">
        <v>11824007.359458186</v>
      </c>
      <c r="I118" s="139">
        <v>3967131.9165505175</v>
      </c>
      <c r="L118" s="4"/>
      <c r="M118" s="124"/>
      <c r="N118" s="117"/>
      <c r="O118" s="143"/>
      <c r="P118" s="143"/>
      <c r="Q118" s="143"/>
    </row>
    <row r="119" spans="1:17" x14ac:dyDescent="0.2">
      <c r="A119" s="132"/>
      <c r="B119" s="144">
        <v>2</v>
      </c>
      <c r="C119" s="145" t="s">
        <v>55</v>
      </c>
      <c r="D119" s="146"/>
      <c r="E119" s="147"/>
      <c r="F119" s="148">
        <v>9335569.646485012</v>
      </c>
      <c r="G119" s="148">
        <v>530590.29772386001</v>
      </c>
      <c r="H119" s="149">
        <v>5001468.6251439173</v>
      </c>
      <c r="I119" s="150">
        <v>3803510.7236172357</v>
      </c>
      <c r="J119" s="124"/>
      <c r="M119" s="124"/>
      <c r="N119" s="117"/>
      <c r="O119" s="143"/>
      <c r="P119" s="143"/>
      <c r="Q119" s="143"/>
    </row>
    <row r="120" spans="1:17" x14ac:dyDescent="0.2">
      <c r="A120" s="132"/>
      <c r="B120" s="144">
        <v>3</v>
      </c>
      <c r="C120" s="145" t="s">
        <v>56</v>
      </c>
      <c r="D120" s="146"/>
      <c r="E120" s="147"/>
      <c r="F120" s="148">
        <v>7897669.6997162029</v>
      </c>
      <c r="G120" s="148">
        <v>541841.97901435709</v>
      </c>
      <c r="H120" s="149">
        <v>5932191.509634383</v>
      </c>
      <c r="I120" s="150">
        <v>1423636.2110674621</v>
      </c>
      <c r="J120" s="124"/>
      <c r="L120" s="4"/>
      <c r="M120" s="124"/>
      <c r="N120" s="117"/>
      <c r="O120" s="143"/>
      <c r="P120" s="143"/>
      <c r="Q120" s="143"/>
    </row>
    <row r="121" spans="1:17" x14ac:dyDescent="0.2">
      <c r="A121" s="132"/>
      <c r="B121" s="144">
        <v>4</v>
      </c>
      <c r="C121" s="145" t="s">
        <v>57</v>
      </c>
      <c r="D121" s="146"/>
      <c r="E121" s="147"/>
      <c r="F121" s="148">
        <v>7145905.6485111769</v>
      </c>
      <c r="G121" s="148">
        <v>40049.99214218244</v>
      </c>
      <c r="H121" s="149">
        <v>5240749.9714441877</v>
      </c>
      <c r="I121" s="150">
        <v>1865105.6849248069</v>
      </c>
      <c r="J121" s="124"/>
      <c r="K121" s="131"/>
      <c r="L121" s="4"/>
      <c r="M121" s="124"/>
      <c r="N121" s="117"/>
      <c r="O121" s="143"/>
      <c r="P121" s="143"/>
      <c r="Q121" s="143"/>
    </row>
    <row r="122" spans="1:17" x14ac:dyDescent="0.2">
      <c r="A122" s="132"/>
      <c r="B122" s="144">
        <v>5</v>
      </c>
      <c r="C122" s="145" t="s">
        <v>58</v>
      </c>
      <c r="D122" s="146"/>
      <c r="E122" s="147"/>
      <c r="F122" s="151">
        <v>5373486.6834690375</v>
      </c>
      <c r="G122" s="148">
        <v>251550.67483369767</v>
      </c>
      <c r="H122" s="149">
        <v>4154634.2029258674</v>
      </c>
      <c r="I122" s="150">
        <v>967301.80570947262</v>
      </c>
      <c r="J122" s="124"/>
      <c r="L122" s="4"/>
      <c r="M122" s="124"/>
      <c r="N122" s="117"/>
      <c r="O122" s="143"/>
      <c r="P122" s="143"/>
      <c r="Q122" s="143"/>
    </row>
    <row r="123" spans="1:17" x14ac:dyDescent="0.2">
      <c r="A123" s="132"/>
      <c r="B123" s="144">
        <v>6</v>
      </c>
      <c r="C123" s="145" t="s">
        <v>59</v>
      </c>
      <c r="D123" s="146"/>
      <c r="E123" s="147"/>
      <c r="F123" s="148">
        <v>4613862.9061596747</v>
      </c>
      <c r="G123" s="148">
        <v>183354.02979970913</v>
      </c>
      <c r="H123" s="149">
        <v>2792568.5593197392</v>
      </c>
      <c r="I123" s="150">
        <v>1637940.3170402267</v>
      </c>
      <c r="J123" s="124"/>
      <c r="L123" s="4"/>
      <c r="M123" s="124"/>
      <c r="N123" s="117"/>
      <c r="O123" s="143"/>
      <c r="P123" s="143"/>
      <c r="Q123" s="143"/>
    </row>
    <row r="124" spans="1:17" x14ac:dyDescent="0.2">
      <c r="A124" s="132"/>
      <c r="B124" s="144">
        <v>7</v>
      </c>
      <c r="C124" s="145" t="s">
        <v>60</v>
      </c>
      <c r="D124" s="146"/>
      <c r="E124" s="147"/>
      <c r="F124" s="148">
        <v>3190468.3400598876</v>
      </c>
      <c r="G124" s="148">
        <v>1040962.2130389464</v>
      </c>
      <c r="H124" s="149">
        <v>1473508.3887429636</v>
      </c>
      <c r="I124" s="150">
        <v>675997.73827797768</v>
      </c>
      <c r="J124" s="124"/>
      <c r="L124" s="4"/>
      <c r="M124" s="124"/>
      <c r="N124" s="117"/>
      <c r="O124" s="143"/>
      <c r="P124" s="143"/>
      <c r="Q124" s="143"/>
    </row>
    <row r="125" spans="1:17" x14ac:dyDescent="0.2">
      <c r="A125" s="132"/>
      <c r="B125" s="144">
        <v>8</v>
      </c>
      <c r="C125" s="145" t="s">
        <v>61</v>
      </c>
      <c r="D125" s="146"/>
      <c r="E125" s="147"/>
      <c r="F125" s="148">
        <v>2988487.6411996922</v>
      </c>
      <c r="G125" s="148">
        <v>172769.90563457925</v>
      </c>
      <c r="H125" s="149">
        <v>1649548.3249196503</v>
      </c>
      <c r="I125" s="150">
        <v>1166169.4106454623</v>
      </c>
      <c r="J125" s="124"/>
      <c r="L125" s="4"/>
      <c r="M125" s="124"/>
      <c r="N125" s="117"/>
      <c r="O125" s="143"/>
      <c r="P125" s="143"/>
      <c r="Q125" s="143"/>
    </row>
    <row r="126" spans="1:17" x14ac:dyDescent="0.2">
      <c r="A126" s="132"/>
      <c r="B126" s="144">
        <v>9</v>
      </c>
      <c r="C126" s="145" t="s">
        <v>62</v>
      </c>
      <c r="D126" s="146"/>
      <c r="E126" s="147"/>
      <c r="F126" s="148">
        <v>2496212.0939209512</v>
      </c>
      <c r="G126" s="148">
        <v>618645.91662554431</v>
      </c>
      <c r="H126" s="149">
        <v>1268926.6627826593</v>
      </c>
      <c r="I126" s="150">
        <v>608639.51451274764</v>
      </c>
      <c r="J126" s="124"/>
      <c r="L126" s="4"/>
      <c r="M126" s="124"/>
      <c r="N126" s="117"/>
      <c r="O126" s="143"/>
      <c r="P126" s="143"/>
      <c r="Q126" s="143"/>
    </row>
    <row r="127" spans="1:17" x14ac:dyDescent="0.2">
      <c r="A127" s="132"/>
      <c r="B127" s="144">
        <v>10</v>
      </c>
      <c r="C127" s="145" t="s">
        <v>63</v>
      </c>
      <c r="D127" s="146"/>
      <c r="E127" s="147"/>
      <c r="F127" s="148">
        <v>2476697.7876757593</v>
      </c>
      <c r="G127" s="148">
        <v>210544.5727133945</v>
      </c>
      <c r="H127" s="149">
        <v>2165633.0944560803</v>
      </c>
      <c r="I127" s="150">
        <v>100520.1205062845</v>
      </c>
      <c r="J127" s="124"/>
      <c r="L127" s="4"/>
      <c r="M127" s="124"/>
      <c r="N127" s="117"/>
      <c r="O127" s="143"/>
      <c r="P127" s="143"/>
      <c r="Q127" s="143"/>
    </row>
    <row r="128" spans="1:17" x14ac:dyDescent="0.2">
      <c r="A128" s="132"/>
      <c r="B128" s="144">
        <v>11</v>
      </c>
      <c r="C128" s="145" t="s">
        <v>64</v>
      </c>
      <c r="D128" s="146"/>
      <c r="E128" s="147"/>
      <c r="F128" s="148">
        <v>1691866.2070986619</v>
      </c>
      <c r="G128" s="148">
        <v>129348.80410408981</v>
      </c>
      <c r="H128" s="149">
        <v>1390864.8016548923</v>
      </c>
      <c r="I128" s="150">
        <v>171652.60133967991</v>
      </c>
      <c r="J128" s="124"/>
      <c r="L128" s="4"/>
      <c r="M128" s="124"/>
      <c r="N128" s="117"/>
      <c r="O128" s="143"/>
      <c r="P128" s="143"/>
      <c r="Q128" s="143"/>
    </row>
    <row r="129" spans="1:17" x14ac:dyDescent="0.2">
      <c r="A129" s="132"/>
      <c r="B129" s="144">
        <v>12</v>
      </c>
      <c r="C129" s="145" t="s">
        <v>65</v>
      </c>
      <c r="D129" s="146"/>
      <c r="E129" s="147"/>
      <c r="F129" s="148">
        <v>1652414.4802522582</v>
      </c>
      <c r="G129" s="148">
        <v>0</v>
      </c>
      <c r="H129" s="149">
        <v>1529461.342990546</v>
      </c>
      <c r="I129" s="150">
        <v>122953.13726171233</v>
      </c>
      <c r="J129" s="124"/>
      <c r="L129" s="4"/>
      <c r="M129" s="124"/>
      <c r="N129" s="117"/>
      <c r="O129" s="143"/>
      <c r="P129" s="143"/>
      <c r="Q129" s="143"/>
    </row>
    <row r="130" spans="1:17" x14ac:dyDescent="0.2">
      <c r="A130" s="132"/>
      <c r="B130" s="144">
        <v>13</v>
      </c>
      <c r="C130" s="145" t="s">
        <v>66</v>
      </c>
      <c r="D130" s="146"/>
      <c r="E130" s="147"/>
      <c r="F130" s="148">
        <v>1609875.3518229509</v>
      </c>
      <c r="G130" s="148">
        <v>142807.60300380649</v>
      </c>
      <c r="H130" s="149">
        <v>876427.50561558921</v>
      </c>
      <c r="I130" s="150">
        <v>590640.24320355535</v>
      </c>
      <c r="J130" s="124"/>
      <c r="L130" s="4"/>
      <c r="M130" s="124"/>
      <c r="N130" s="117"/>
      <c r="O130" s="143"/>
      <c r="P130" s="143"/>
      <c r="Q130" s="143"/>
    </row>
    <row r="131" spans="1:17" x14ac:dyDescent="0.2">
      <c r="A131" s="132"/>
      <c r="B131" s="144">
        <v>14</v>
      </c>
      <c r="C131" s="145" t="s">
        <v>67</v>
      </c>
      <c r="D131" s="146"/>
      <c r="E131" s="147"/>
      <c r="F131" s="148">
        <v>1480520.043703591</v>
      </c>
      <c r="G131" s="148">
        <v>402486.03323868802</v>
      </c>
      <c r="H131" s="149">
        <v>380202.16356904461</v>
      </c>
      <c r="I131" s="150">
        <v>697831.84689585853</v>
      </c>
      <c r="J131" s="124"/>
      <c r="L131" s="4"/>
      <c r="M131" s="124"/>
      <c r="N131" s="117"/>
      <c r="O131" s="143"/>
      <c r="P131" s="143"/>
      <c r="Q131" s="143"/>
    </row>
    <row r="132" spans="1:17" x14ac:dyDescent="0.2">
      <c r="A132" s="132"/>
      <c r="B132" s="144">
        <v>15</v>
      </c>
      <c r="C132" s="145" t="s">
        <v>68</v>
      </c>
      <c r="D132" s="146"/>
      <c r="E132" s="147"/>
      <c r="F132" s="148">
        <v>1201609.4238498181</v>
      </c>
      <c r="G132" s="148">
        <v>47841.645799946724</v>
      </c>
      <c r="H132" s="149">
        <v>680291.66918566218</v>
      </c>
      <c r="I132" s="150">
        <v>473476.10886420909</v>
      </c>
      <c r="J132" s="124"/>
      <c r="L132" s="4"/>
      <c r="M132" s="124"/>
      <c r="N132" s="117"/>
      <c r="O132" s="143"/>
      <c r="P132" s="143"/>
      <c r="Q132" s="143"/>
    </row>
    <row r="133" spans="1:17" x14ac:dyDescent="0.2">
      <c r="A133" s="132"/>
      <c r="B133" s="144">
        <v>16</v>
      </c>
      <c r="C133" s="145" t="s">
        <v>69</v>
      </c>
      <c r="D133" s="146"/>
      <c r="E133" s="147"/>
      <c r="F133" s="148">
        <v>512893.16447984189</v>
      </c>
      <c r="G133" s="148">
        <v>253036.69225139287</v>
      </c>
      <c r="H133" s="149">
        <v>203218.18063906388</v>
      </c>
      <c r="I133" s="150">
        <v>56638.291589385117</v>
      </c>
      <c r="J133" s="124"/>
      <c r="L133" s="4"/>
      <c r="M133" s="124"/>
      <c r="N133" s="117"/>
      <c r="O133" s="143"/>
      <c r="P133" s="143"/>
      <c r="Q133" s="143"/>
    </row>
    <row r="134" spans="1:17" x14ac:dyDescent="0.2">
      <c r="A134" s="27"/>
      <c r="B134" s="144">
        <v>17</v>
      </c>
      <c r="C134" s="145" t="s">
        <v>70</v>
      </c>
      <c r="D134" s="146"/>
      <c r="E134" s="147"/>
      <c r="F134" s="148">
        <v>446945.55698177603</v>
      </c>
      <c r="G134" s="148">
        <v>270939.99176440516</v>
      </c>
      <c r="H134" s="149">
        <v>153043.15563412421</v>
      </c>
      <c r="I134" s="150">
        <v>22962.409583246706</v>
      </c>
      <c r="J134" s="124"/>
      <c r="L134" s="4"/>
      <c r="M134" s="124"/>
      <c r="N134" s="117"/>
      <c r="O134" s="143"/>
      <c r="P134" s="143"/>
      <c r="Q134" s="143"/>
    </row>
    <row r="135" spans="1:17" x14ac:dyDescent="0.2">
      <c r="A135" s="132"/>
      <c r="B135" s="144">
        <v>18</v>
      </c>
      <c r="C135" s="145" t="s">
        <v>71</v>
      </c>
      <c r="D135" s="146"/>
      <c r="E135" s="147"/>
      <c r="F135" s="148">
        <v>409536.77544596914</v>
      </c>
      <c r="G135" s="148">
        <v>381345.26464677509</v>
      </c>
      <c r="H135" s="149">
        <v>3067.0773097835872</v>
      </c>
      <c r="I135" s="150">
        <v>25124.433489410421</v>
      </c>
      <c r="J135" s="124"/>
      <c r="L135" s="4"/>
      <c r="M135" s="124"/>
      <c r="N135" s="117"/>
      <c r="O135" s="143"/>
      <c r="P135" s="143"/>
      <c r="Q135" s="143"/>
    </row>
    <row r="136" spans="1:17" x14ac:dyDescent="0.2">
      <c r="A136" s="132"/>
      <c r="B136" s="144">
        <v>19</v>
      </c>
      <c r="C136" s="145" t="s">
        <v>72</v>
      </c>
      <c r="D136" s="146"/>
      <c r="E136" s="147"/>
      <c r="F136" s="148">
        <v>313822.66736922599</v>
      </c>
      <c r="G136" s="148">
        <v>14703.06484697931</v>
      </c>
      <c r="H136" s="149">
        <v>193033.9806506733</v>
      </c>
      <c r="I136" s="150">
        <v>106085.62187157338</v>
      </c>
      <c r="J136" s="124"/>
      <c r="L136" s="4"/>
      <c r="M136" s="124"/>
      <c r="N136" s="117"/>
      <c r="O136" s="143"/>
      <c r="P136" s="143"/>
      <c r="Q136" s="143"/>
    </row>
    <row r="137" spans="1:17" x14ac:dyDescent="0.2">
      <c r="A137" s="132"/>
      <c r="B137" s="144">
        <v>20</v>
      </c>
      <c r="C137" s="145" t="s">
        <v>73</v>
      </c>
      <c r="D137" s="146"/>
      <c r="E137" s="147"/>
      <c r="F137" s="148">
        <v>297381.31289483031</v>
      </c>
      <c r="G137" s="148">
        <v>108234.80337274329</v>
      </c>
      <c r="H137" s="149">
        <v>164053.01930380808</v>
      </c>
      <c r="I137" s="150">
        <v>25093.490218278963</v>
      </c>
      <c r="J137" s="124"/>
      <c r="L137" s="4"/>
      <c r="M137" s="124"/>
      <c r="N137" s="117"/>
      <c r="O137" s="143"/>
      <c r="P137" s="143"/>
      <c r="Q137" s="143"/>
    </row>
    <row r="138" spans="1:17" x14ac:dyDescent="0.2">
      <c r="A138" s="132"/>
      <c r="B138" s="144">
        <v>21</v>
      </c>
      <c r="C138" s="145" t="s">
        <v>74</v>
      </c>
      <c r="D138" s="146"/>
      <c r="E138" s="147"/>
      <c r="F138" s="148">
        <v>293926.93391967576</v>
      </c>
      <c r="G138" s="148">
        <v>101606.62587168111</v>
      </c>
      <c r="H138" s="149">
        <v>153430.64140277368</v>
      </c>
      <c r="I138" s="150">
        <v>38889.666645220997</v>
      </c>
      <c r="J138" s="124"/>
      <c r="L138" s="4"/>
      <c r="M138" s="124"/>
      <c r="N138" s="117"/>
      <c r="O138" s="143"/>
      <c r="P138" s="143"/>
      <c r="Q138" s="143"/>
    </row>
    <row r="139" spans="1:17" x14ac:dyDescent="0.2">
      <c r="A139" s="132"/>
      <c r="B139" s="144">
        <v>22</v>
      </c>
      <c r="C139" s="145" t="s">
        <v>75</v>
      </c>
      <c r="D139" s="146"/>
      <c r="E139" s="147"/>
      <c r="F139" s="148">
        <v>283718.89144082944</v>
      </c>
      <c r="G139" s="148">
        <v>72011.887156628218</v>
      </c>
      <c r="H139" s="149">
        <v>71565.087944815998</v>
      </c>
      <c r="I139" s="150">
        <v>140141.91633938521</v>
      </c>
      <c r="J139" s="124"/>
      <c r="L139" s="4"/>
      <c r="M139" s="124"/>
      <c r="N139" s="117"/>
      <c r="O139" s="143"/>
      <c r="P139" s="143"/>
      <c r="Q139" s="143"/>
    </row>
    <row r="140" spans="1:17" x14ac:dyDescent="0.2">
      <c r="A140" s="132"/>
      <c r="B140" s="144">
        <v>23</v>
      </c>
      <c r="C140" s="145" t="s">
        <v>76</v>
      </c>
      <c r="D140" s="146"/>
      <c r="E140" s="147"/>
      <c r="F140" s="148">
        <v>282732.98175608425</v>
      </c>
      <c r="G140" s="148">
        <v>5309.7949589722521</v>
      </c>
      <c r="H140" s="149">
        <v>60528.024080654497</v>
      </c>
      <c r="I140" s="150">
        <v>216895.16271645753</v>
      </c>
      <c r="J140" s="124"/>
      <c r="L140" s="4"/>
      <c r="M140" s="124"/>
      <c r="N140" s="117"/>
      <c r="O140" s="143"/>
      <c r="P140" s="143"/>
      <c r="Q140" s="143"/>
    </row>
    <row r="141" spans="1:17" x14ac:dyDescent="0.2">
      <c r="A141" s="132"/>
      <c r="B141" s="144">
        <v>24</v>
      </c>
      <c r="C141" s="145" t="s">
        <v>77</v>
      </c>
      <c r="D141" s="146"/>
      <c r="E141" s="147"/>
      <c r="F141" s="148">
        <v>200357.34515714273</v>
      </c>
      <c r="G141" s="148">
        <v>69340.16707816688</v>
      </c>
      <c r="H141" s="149">
        <v>110753.99497691708</v>
      </c>
      <c r="I141" s="150">
        <v>20263.183102058771</v>
      </c>
      <c r="J141" s="124"/>
      <c r="L141" s="4"/>
      <c r="M141" s="124"/>
      <c r="N141" s="117"/>
      <c r="O141" s="143"/>
      <c r="P141" s="143"/>
      <c r="Q141" s="143"/>
    </row>
    <row r="142" spans="1:17" x14ac:dyDescent="0.2">
      <c r="A142" s="132"/>
      <c r="B142" s="144">
        <v>25</v>
      </c>
      <c r="C142" s="145" t="s">
        <v>78</v>
      </c>
      <c r="D142" s="146"/>
      <c r="E142" s="147"/>
      <c r="F142" s="148">
        <v>194214.96429524649</v>
      </c>
      <c r="G142" s="148">
        <v>193973.16786997864</v>
      </c>
      <c r="H142" s="149">
        <v>17.612902224502371</v>
      </c>
      <c r="I142" s="150">
        <v>224.183523043348</v>
      </c>
      <c r="J142" s="124"/>
      <c r="L142" s="4"/>
      <c r="M142" s="124"/>
      <c r="N142" s="117"/>
      <c r="O142" s="143"/>
      <c r="P142" s="143"/>
      <c r="Q142" s="143"/>
    </row>
    <row r="143" spans="1:17" x14ac:dyDescent="0.2">
      <c r="A143" s="132"/>
      <c r="B143" s="144">
        <v>26</v>
      </c>
      <c r="C143" s="145" t="s">
        <v>79</v>
      </c>
      <c r="D143" s="146"/>
      <c r="E143" s="147"/>
      <c r="F143" s="148">
        <v>186949.25893855633</v>
      </c>
      <c r="G143" s="148">
        <v>172886.39558079667</v>
      </c>
      <c r="H143" s="149">
        <v>14062.863357759676</v>
      </c>
      <c r="I143" s="150">
        <v>0</v>
      </c>
      <c r="J143" s="124"/>
      <c r="L143" s="4"/>
      <c r="M143" s="124"/>
      <c r="N143" s="117"/>
      <c r="O143" s="143"/>
      <c r="P143" s="143"/>
      <c r="Q143" s="143"/>
    </row>
    <row r="144" spans="1:17" x14ac:dyDescent="0.2">
      <c r="A144" s="132"/>
      <c r="B144" s="144">
        <v>27</v>
      </c>
      <c r="C144" s="145" t="s">
        <v>80</v>
      </c>
      <c r="D144" s="146"/>
      <c r="E144" s="147"/>
      <c r="F144" s="148">
        <v>58640.393646646313</v>
      </c>
      <c r="G144" s="148">
        <v>58640.393646646313</v>
      </c>
      <c r="H144" s="149">
        <v>0</v>
      </c>
      <c r="I144" s="150">
        <v>0</v>
      </c>
      <c r="J144" s="124"/>
      <c r="L144" s="4"/>
      <c r="M144" s="124"/>
      <c r="N144" s="117"/>
      <c r="O144" s="143"/>
      <c r="P144" s="143"/>
      <c r="Q144" s="143"/>
    </row>
    <row r="145" spans="1:17" x14ac:dyDescent="0.2">
      <c r="A145" s="132"/>
      <c r="B145" s="144">
        <v>28</v>
      </c>
      <c r="C145" s="145" t="s">
        <v>81</v>
      </c>
      <c r="D145" s="146"/>
      <c r="E145" s="147"/>
      <c r="F145" s="148">
        <v>52529.744998768387</v>
      </c>
      <c r="G145" s="148">
        <v>52529.744998768387</v>
      </c>
      <c r="H145" s="149">
        <v>0</v>
      </c>
      <c r="I145" s="150">
        <v>0</v>
      </c>
      <c r="J145" s="124"/>
      <c r="L145" s="4"/>
      <c r="M145" s="124"/>
      <c r="N145" s="117"/>
      <c r="O145" s="143"/>
      <c r="P145" s="143"/>
      <c r="Q145" s="143"/>
    </row>
    <row r="146" spans="1:17" x14ac:dyDescent="0.2">
      <c r="A146" s="132"/>
      <c r="B146" s="144">
        <v>29</v>
      </c>
      <c r="C146" s="145" t="s">
        <v>82</v>
      </c>
      <c r="D146" s="146"/>
      <c r="E146" s="147"/>
      <c r="F146" s="148">
        <v>27889.163565760631</v>
      </c>
      <c r="G146" s="148">
        <v>9562.8121977671926</v>
      </c>
      <c r="H146" s="149">
        <v>18326.35136799344</v>
      </c>
      <c r="I146" s="150">
        <v>0</v>
      </c>
      <c r="J146" s="124"/>
      <c r="L146" s="4"/>
      <c r="M146" s="124"/>
      <c r="N146" s="117"/>
      <c r="O146" s="143"/>
      <c r="P146" s="143"/>
      <c r="Q146" s="143"/>
    </row>
    <row r="147" spans="1:17" x14ac:dyDescent="0.2">
      <c r="A147" s="132"/>
      <c r="B147" s="144">
        <v>30</v>
      </c>
      <c r="C147" s="145" t="s">
        <v>83</v>
      </c>
      <c r="D147" s="146"/>
      <c r="E147" s="147"/>
      <c r="F147" s="148">
        <v>27227.24240172598</v>
      </c>
      <c r="G147" s="148">
        <v>27227.24240172598</v>
      </c>
      <c r="H147" s="149">
        <v>0</v>
      </c>
      <c r="I147" s="150">
        <v>0</v>
      </c>
      <c r="J147" s="124"/>
      <c r="L147" s="4"/>
      <c r="M147" s="124"/>
      <c r="N147" s="117"/>
      <c r="O147" s="143"/>
      <c r="P147" s="143"/>
      <c r="Q147" s="143"/>
    </row>
    <row r="148" spans="1:17" x14ac:dyDescent="0.2">
      <c r="A148" s="132"/>
      <c r="B148" s="144">
        <v>31</v>
      </c>
      <c r="C148" s="145" t="s">
        <v>84</v>
      </c>
      <c r="D148" s="146"/>
      <c r="E148" s="147"/>
      <c r="F148" s="148">
        <v>23901.689088319712</v>
      </c>
      <c r="G148" s="148">
        <v>0</v>
      </c>
      <c r="H148" s="149">
        <v>23901.689088319712</v>
      </c>
      <c r="I148" s="150">
        <v>0</v>
      </c>
      <c r="J148" s="124"/>
      <c r="L148" s="4"/>
      <c r="M148" s="124"/>
      <c r="N148" s="117"/>
      <c r="O148" s="143"/>
      <c r="P148" s="143"/>
      <c r="Q148" s="143"/>
    </row>
    <row r="149" spans="1:17" x14ac:dyDescent="0.2">
      <c r="A149" s="132"/>
      <c r="B149" s="144">
        <v>32</v>
      </c>
      <c r="C149" s="145" t="s">
        <v>85</v>
      </c>
      <c r="D149" s="146"/>
      <c r="E149" s="147"/>
      <c r="F149" s="148">
        <v>11577.010986463381</v>
      </c>
      <c r="G149" s="148">
        <v>8458.8950708761095</v>
      </c>
      <c r="H149" s="149">
        <v>3118.1159155872724</v>
      </c>
      <c r="I149" s="150">
        <v>0</v>
      </c>
      <c r="J149" s="124"/>
      <c r="L149" s="4"/>
      <c r="M149" s="124"/>
      <c r="N149" s="117"/>
      <c r="O149" s="143"/>
      <c r="P149" s="143"/>
      <c r="Q149" s="143"/>
    </row>
    <row r="150" spans="1:17" x14ac:dyDescent="0.2">
      <c r="A150" s="132"/>
      <c r="B150" s="144">
        <v>33</v>
      </c>
      <c r="C150" s="145" t="s">
        <v>86</v>
      </c>
      <c r="D150" s="146"/>
      <c r="E150" s="147"/>
      <c r="F150" s="148">
        <v>3364.0472693494144</v>
      </c>
      <c r="G150" s="148">
        <v>0</v>
      </c>
      <c r="H150" s="149">
        <v>3364.0472693494144</v>
      </c>
      <c r="I150" s="150">
        <v>0</v>
      </c>
      <c r="J150" s="124"/>
      <c r="L150" s="4"/>
      <c r="M150" s="124"/>
      <c r="N150" s="117"/>
      <c r="O150" s="143"/>
      <c r="P150" s="143"/>
      <c r="Q150" s="143"/>
    </row>
    <row r="151" spans="1:17" x14ac:dyDescent="0.2">
      <c r="A151" s="132"/>
      <c r="B151" s="144">
        <v>34</v>
      </c>
      <c r="C151" s="145" t="s">
        <v>87</v>
      </c>
      <c r="D151" s="146"/>
      <c r="E151" s="147"/>
      <c r="F151" s="148">
        <v>981.63716660251509</v>
      </c>
      <c r="G151" s="148">
        <v>981.63716660251509</v>
      </c>
      <c r="H151" s="149">
        <v>0</v>
      </c>
      <c r="I151" s="150">
        <v>0</v>
      </c>
      <c r="J151" s="124"/>
      <c r="L151" s="4"/>
      <c r="M151" s="124"/>
      <c r="N151" s="117"/>
      <c r="O151" s="143"/>
      <c r="P151" s="143"/>
      <c r="Q151" s="143"/>
    </row>
    <row r="152" spans="1:17" x14ac:dyDescent="0.2">
      <c r="A152" s="132"/>
      <c r="B152" s="144">
        <v>35</v>
      </c>
      <c r="C152" s="145" t="s">
        <v>88</v>
      </c>
      <c r="D152" s="146"/>
      <c r="E152" s="147"/>
      <c r="F152" s="148">
        <v>831.15845472323076</v>
      </c>
      <c r="G152" s="148">
        <v>831.15845472323076</v>
      </c>
      <c r="H152" s="149">
        <v>0</v>
      </c>
      <c r="I152" s="150">
        <v>0</v>
      </c>
      <c r="J152" s="124"/>
      <c r="L152" s="4"/>
      <c r="M152" s="124"/>
      <c r="N152" s="117"/>
      <c r="O152" s="143"/>
      <c r="P152" s="143"/>
      <c r="Q152" s="143"/>
    </row>
    <row r="153" spans="1:17" x14ac:dyDescent="0.2">
      <c r="A153" s="132"/>
      <c r="B153" s="144">
        <v>36</v>
      </c>
      <c r="C153" s="145" t="s">
        <v>89</v>
      </c>
      <c r="D153" s="146"/>
      <c r="E153" s="147"/>
      <c r="F153" s="148">
        <v>549.05931963417856</v>
      </c>
      <c r="G153" s="148">
        <v>549.05931963417856</v>
      </c>
      <c r="H153" s="149">
        <v>0</v>
      </c>
      <c r="I153" s="150">
        <v>0</v>
      </c>
      <c r="J153" s="124"/>
      <c r="L153" s="4"/>
      <c r="M153" s="124"/>
      <c r="N153" s="117"/>
      <c r="O153" s="143"/>
      <c r="P153" s="143"/>
      <c r="Q153" s="143"/>
    </row>
    <row r="154" spans="1:17" ht="13.5" thickBot="1" x14ac:dyDescent="0.25">
      <c r="A154" s="132"/>
      <c r="B154" s="152">
        <v>37</v>
      </c>
      <c r="C154" s="153" t="s">
        <v>90</v>
      </c>
      <c r="D154" s="154"/>
      <c r="E154" s="155"/>
      <c r="F154" s="156">
        <v>255.24985060646407</v>
      </c>
      <c r="G154" s="156">
        <v>255.24985060646407</v>
      </c>
      <c r="H154" s="157">
        <v>0</v>
      </c>
      <c r="I154" s="158">
        <v>0</v>
      </c>
      <c r="J154" s="124"/>
      <c r="L154" s="4"/>
      <c r="M154" s="124"/>
      <c r="N154" s="117"/>
      <c r="O154" s="143"/>
      <c r="P154" s="143"/>
      <c r="Q154" s="143"/>
    </row>
    <row r="155" spans="1:17" x14ac:dyDescent="0.2">
      <c r="B155" s="140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40" t="s">
        <v>48</v>
      </c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40" t="s">
        <v>49</v>
      </c>
      <c r="C157" s="140"/>
      <c r="D157" s="140"/>
      <c r="E157" s="140"/>
      <c r="F157" s="159"/>
      <c r="G157" s="140"/>
      <c r="H157" s="140"/>
      <c r="I157" s="140"/>
      <c r="J157" s="140"/>
      <c r="K157" s="140"/>
      <c r="L157" s="140"/>
      <c r="M157" s="140"/>
      <c r="N157" s="140"/>
    </row>
    <row r="158" spans="1:17" x14ac:dyDescent="0.2">
      <c r="B158" s="124"/>
      <c r="C158" s="140"/>
      <c r="D158" s="140"/>
      <c r="E158" s="140"/>
      <c r="F158" s="141"/>
      <c r="G158" s="140"/>
      <c r="H158" s="140"/>
      <c r="I158" s="140"/>
      <c r="J158" s="140"/>
      <c r="K158" s="140"/>
      <c r="L158" s="140"/>
      <c r="M158" s="140"/>
      <c r="N158" s="142"/>
    </row>
    <row r="159" spans="1:17" x14ac:dyDescent="0.2">
      <c r="B159" s="124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2"/>
    </row>
    <row r="160" spans="1:17" x14ac:dyDescent="0.2"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20"/>
    </row>
    <row r="161" spans="1:17" x14ac:dyDescent="0.2"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20"/>
    </row>
    <row r="162" spans="1:17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7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7" s="20" customFormat="1" x14ac:dyDescent="0.2">
      <c r="A164" s="1"/>
    </row>
    <row r="165" spans="1:17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1:17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1:17" x14ac:dyDescent="0.2">
      <c r="A170" s="102"/>
      <c r="B170" s="160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102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1:17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1:17" ht="12.75" customHeight="1" x14ac:dyDescent="0.2">
      <c r="A173" s="102"/>
      <c r="B173" s="308"/>
      <c r="C173" s="308"/>
      <c r="D173" s="308"/>
      <c r="E173" s="308"/>
      <c r="F173" s="308"/>
      <c r="G173" s="308"/>
      <c r="H173" s="308"/>
      <c r="I173" s="308"/>
      <c r="J173" s="308"/>
      <c r="K173" s="308"/>
      <c r="L173" s="308"/>
      <c r="M173" s="308"/>
      <c r="N173" s="27"/>
      <c r="O173" s="27"/>
      <c r="P173" s="27"/>
      <c r="Q173" s="27"/>
    </row>
    <row r="174" spans="1:17" x14ac:dyDescent="0.2">
      <c r="A174" s="102"/>
      <c r="B174" s="127"/>
      <c r="C174" s="127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27"/>
      <c r="O174" s="27"/>
      <c r="P174" s="27"/>
      <c r="Q174" s="27"/>
    </row>
    <row r="175" spans="1:17" ht="12.75" customHeight="1" x14ac:dyDescent="0.2">
      <c r="A175" s="102"/>
      <c r="B175" s="312"/>
      <c r="C175" s="160"/>
      <c r="D175" s="161"/>
      <c r="E175" s="161"/>
      <c r="F175" s="161"/>
      <c r="G175" s="161"/>
      <c r="H175" s="161"/>
      <c r="I175" s="161"/>
      <c r="J175" s="161"/>
      <c r="K175" s="161"/>
      <c r="L175" s="162"/>
      <c r="M175" s="162"/>
      <c r="N175" s="27"/>
      <c r="O175" s="27"/>
      <c r="P175" s="27"/>
      <c r="Q175" s="27"/>
    </row>
    <row r="176" spans="1:17" x14ac:dyDescent="0.2">
      <c r="A176" s="102"/>
      <c r="B176" s="312"/>
      <c r="C176" s="160"/>
      <c r="D176" s="161"/>
      <c r="E176" s="161"/>
      <c r="F176" s="161"/>
      <c r="G176" s="161"/>
      <c r="H176" s="161"/>
      <c r="I176" s="161"/>
      <c r="J176" s="161"/>
      <c r="K176" s="161"/>
      <c r="L176" s="162"/>
      <c r="M176" s="162"/>
      <c r="N176" s="27"/>
      <c r="O176" s="27"/>
      <c r="P176" s="27"/>
      <c r="Q176" s="27"/>
    </row>
    <row r="177" spans="1:17" x14ac:dyDescent="0.2">
      <c r="A177" s="102"/>
      <c r="B177" s="312"/>
      <c r="C177" s="160"/>
      <c r="D177" s="161"/>
      <c r="E177" s="161"/>
      <c r="F177" s="161"/>
      <c r="G177" s="161"/>
      <c r="H177" s="161"/>
      <c r="I177" s="161"/>
      <c r="J177" s="161"/>
      <c r="K177" s="161"/>
      <c r="L177" s="162"/>
      <c r="M177" s="162"/>
      <c r="N177" s="27"/>
      <c r="O177" s="27"/>
      <c r="P177" s="27"/>
      <c r="Q177" s="27"/>
    </row>
    <row r="178" spans="1:17" x14ac:dyDescent="0.2">
      <c r="A178" s="102"/>
      <c r="B178" s="312"/>
      <c r="C178" s="160"/>
      <c r="D178" s="161"/>
      <c r="E178" s="161"/>
      <c r="F178" s="161"/>
      <c r="G178" s="161"/>
      <c r="H178" s="161"/>
      <c r="I178" s="161"/>
      <c r="J178" s="161"/>
      <c r="K178" s="161"/>
      <c r="L178" s="162"/>
      <c r="M178" s="162"/>
      <c r="N178" s="27"/>
      <c r="O178" s="27"/>
      <c r="P178" s="27"/>
      <c r="Q178" s="27"/>
    </row>
    <row r="179" spans="1:17" x14ac:dyDescent="0.2">
      <c r="A179" s="102"/>
      <c r="B179" s="312"/>
      <c r="C179" s="160"/>
      <c r="D179" s="161"/>
      <c r="E179" s="161"/>
      <c r="F179" s="161"/>
      <c r="G179" s="161"/>
      <c r="H179" s="161"/>
      <c r="I179" s="161"/>
      <c r="J179" s="161"/>
      <c r="K179" s="161"/>
      <c r="L179" s="162"/>
      <c r="M179" s="162"/>
      <c r="N179" s="27"/>
      <c r="O179" s="27"/>
      <c r="P179" s="27"/>
      <c r="Q179" s="27"/>
    </row>
    <row r="180" spans="1:17" x14ac:dyDescent="0.2">
      <c r="A180" s="102"/>
      <c r="B180" s="312"/>
      <c r="C180" s="160"/>
      <c r="D180" s="161"/>
      <c r="E180" s="161"/>
      <c r="F180" s="161"/>
      <c r="G180" s="161"/>
      <c r="H180" s="161"/>
      <c r="I180" s="161"/>
      <c r="J180" s="161"/>
      <c r="K180" s="161"/>
      <c r="L180" s="162"/>
      <c r="M180" s="162"/>
      <c r="N180" s="27"/>
      <c r="O180" s="27"/>
      <c r="P180" s="27"/>
      <c r="Q180" s="27"/>
    </row>
    <row r="181" spans="1:17" x14ac:dyDescent="0.2">
      <c r="A181" s="102"/>
      <c r="B181" s="312"/>
      <c r="C181" s="160"/>
      <c r="D181" s="161"/>
      <c r="E181" s="161"/>
      <c r="F181" s="161"/>
      <c r="G181" s="161"/>
      <c r="H181" s="161"/>
      <c r="I181" s="161"/>
      <c r="J181" s="161"/>
      <c r="K181" s="161"/>
      <c r="L181" s="162"/>
      <c r="M181" s="162"/>
      <c r="N181" s="27"/>
      <c r="O181" s="27"/>
      <c r="P181" s="27"/>
      <c r="Q181" s="27"/>
    </row>
    <row r="182" spans="1:17" x14ac:dyDescent="0.2">
      <c r="A182" s="102"/>
      <c r="B182" s="312"/>
      <c r="C182" s="160"/>
      <c r="D182" s="161"/>
      <c r="E182" s="161"/>
      <c r="F182" s="161"/>
      <c r="G182" s="161"/>
      <c r="H182" s="161"/>
      <c r="I182" s="161"/>
      <c r="J182" s="161"/>
      <c r="K182" s="161"/>
      <c r="L182" s="162"/>
      <c r="M182" s="162"/>
      <c r="N182" s="27"/>
      <c r="O182" s="27"/>
      <c r="P182" s="27"/>
      <c r="Q182" s="27"/>
    </row>
    <row r="183" spans="1:17" x14ac:dyDescent="0.2">
      <c r="A183" s="102"/>
      <c r="B183" s="312"/>
      <c r="C183" s="160"/>
      <c r="D183" s="161"/>
      <c r="E183" s="161"/>
      <c r="F183" s="161"/>
      <c r="G183" s="161"/>
      <c r="H183" s="161"/>
      <c r="I183" s="161"/>
      <c r="J183" s="161"/>
      <c r="K183" s="161"/>
      <c r="L183" s="162"/>
      <c r="M183" s="162"/>
      <c r="N183" s="27"/>
      <c r="O183" s="27"/>
      <c r="P183" s="27"/>
      <c r="Q183" s="27"/>
    </row>
    <row r="184" spans="1:17" x14ac:dyDescent="0.2">
      <c r="A184" s="102"/>
      <c r="B184" s="312"/>
      <c r="C184" s="160"/>
      <c r="D184" s="161"/>
      <c r="E184" s="161"/>
      <c r="F184" s="161"/>
      <c r="G184" s="161"/>
      <c r="H184" s="161"/>
      <c r="I184" s="161"/>
      <c r="J184" s="161"/>
      <c r="K184" s="161"/>
      <c r="L184" s="162"/>
      <c r="M184" s="162"/>
      <c r="N184" s="27"/>
      <c r="O184" s="27"/>
      <c r="P184" s="27"/>
      <c r="Q184" s="27"/>
    </row>
    <row r="185" spans="1:17" x14ac:dyDescent="0.2">
      <c r="A185" s="102"/>
      <c r="B185" s="312"/>
      <c r="C185" s="160"/>
      <c r="D185" s="161"/>
      <c r="E185" s="161"/>
      <c r="F185" s="161"/>
      <c r="G185" s="161"/>
      <c r="H185" s="161"/>
      <c r="I185" s="161"/>
      <c r="J185" s="161"/>
      <c r="K185" s="161"/>
      <c r="L185" s="162"/>
      <c r="M185" s="162"/>
      <c r="N185" s="27"/>
      <c r="O185" s="27"/>
      <c r="P185" s="27"/>
      <c r="Q185" s="27"/>
    </row>
    <row r="186" spans="1:17" x14ac:dyDescent="0.2">
      <c r="A186" s="102"/>
      <c r="B186" s="312"/>
      <c r="C186" s="160"/>
      <c r="D186" s="161"/>
      <c r="E186" s="161"/>
      <c r="F186" s="161"/>
      <c r="G186" s="161"/>
      <c r="H186" s="161"/>
      <c r="I186" s="161"/>
      <c r="J186" s="161"/>
      <c r="K186" s="161"/>
      <c r="L186" s="162"/>
      <c r="M186" s="162"/>
      <c r="N186" s="27"/>
      <c r="O186" s="27"/>
      <c r="P186" s="27"/>
      <c r="Q186" s="27"/>
    </row>
    <row r="187" spans="1:17" x14ac:dyDescent="0.2">
      <c r="A187" s="102"/>
      <c r="B187" s="308"/>
      <c r="C187" s="308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27"/>
      <c r="O187" s="27"/>
      <c r="P187" s="27"/>
      <c r="Q187" s="27"/>
    </row>
    <row r="188" spans="1:17" x14ac:dyDescent="0.2">
      <c r="A188" s="102"/>
      <c r="B188" s="312"/>
      <c r="C188" s="160"/>
      <c r="D188" s="161"/>
      <c r="E188" s="161"/>
      <c r="F188" s="161"/>
      <c r="G188" s="161"/>
      <c r="H188" s="161"/>
      <c r="I188" s="161"/>
      <c r="J188" s="161"/>
      <c r="K188" s="161"/>
      <c r="L188" s="162"/>
      <c r="M188" s="162"/>
      <c r="N188" s="27"/>
      <c r="O188" s="27"/>
      <c r="P188" s="27"/>
      <c r="Q188" s="27"/>
    </row>
    <row r="189" spans="1:17" x14ac:dyDescent="0.2">
      <c r="A189" s="102"/>
      <c r="B189" s="312"/>
      <c r="C189" s="160"/>
      <c r="D189" s="161"/>
      <c r="E189" s="161"/>
      <c r="F189" s="161"/>
      <c r="G189" s="161"/>
      <c r="H189" s="161"/>
      <c r="I189" s="161"/>
      <c r="J189" s="161"/>
      <c r="K189" s="161"/>
      <c r="L189" s="162"/>
      <c r="M189" s="162"/>
      <c r="N189" s="27"/>
      <c r="O189" s="27"/>
      <c r="P189" s="27"/>
      <c r="Q189" s="27"/>
    </row>
    <row r="190" spans="1:17" x14ac:dyDescent="0.2">
      <c r="A190" s="102"/>
      <c r="B190" s="312"/>
      <c r="C190" s="160"/>
      <c r="D190" s="161"/>
      <c r="E190" s="161"/>
      <c r="F190" s="161"/>
      <c r="G190" s="161"/>
      <c r="H190" s="161"/>
      <c r="I190" s="161"/>
      <c r="J190" s="161"/>
      <c r="K190" s="161"/>
      <c r="L190" s="162"/>
      <c r="M190" s="162"/>
      <c r="N190" s="27"/>
      <c r="O190" s="27"/>
      <c r="P190" s="27"/>
      <c r="Q190" s="27"/>
    </row>
    <row r="191" spans="1:17" x14ac:dyDescent="0.2">
      <c r="A191" s="102"/>
      <c r="B191" s="312"/>
      <c r="C191" s="160"/>
      <c r="D191" s="161"/>
      <c r="E191" s="161"/>
      <c r="F191" s="161"/>
      <c r="G191" s="161"/>
      <c r="H191" s="161"/>
      <c r="I191" s="161"/>
      <c r="J191" s="161"/>
      <c r="K191" s="161"/>
      <c r="L191" s="162"/>
      <c r="M191" s="162"/>
      <c r="N191" s="27"/>
      <c r="O191" s="27"/>
      <c r="P191" s="27"/>
      <c r="Q191" s="27"/>
    </row>
    <row r="192" spans="1:17" x14ac:dyDescent="0.2">
      <c r="A192" s="102"/>
      <c r="B192" s="312"/>
      <c r="C192" s="160"/>
      <c r="D192" s="161"/>
      <c r="E192" s="161"/>
      <c r="F192" s="161"/>
      <c r="G192" s="161"/>
      <c r="H192" s="161"/>
      <c r="I192" s="161"/>
      <c r="J192" s="161"/>
      <c r="K192" s="161"/>
      <c r="L192" s="162"/>
      <c r="M192" s="162"/>
      <c r="N192" s="27"/>
      <c r="O192" s="27"/>
      <c r="P192" s="27"/>
      <c r="Q192" s="27"/>
    </row>
    <row r="193" spans="1:17" x14ac:dyDescent="0.2">
      <c r="A193" s="102"/>
      <c r="B193" s="312"/>
      <c r="C193" s="160"/>
      <c r="D193" s="161"/>
      <c r="E193" s="161"/>
      <c r="F193" s="161"/>
      <c r="G193" s="161"/>
      <c r="H193" s="161"/>
      <c r="I193" s="161"/>
      <c r="J193" s="161"/>
      <c r="K193" s="161"/>
      <c r="L193" s="162"/>
      <c r="M193" s="162"/>
      <c r="N193" s="27"/>
      <c r="O193" s="27"/>
      <c r="P193" s="27"/>
      <c r="Q193" s="27"/>
    </row>
    <row r="194" spans="1:17" x14ac:dyDescent="0.2">
      <c r="A194" s="102"/>
      <c r="B194" s="312"/>
      <c r="C194" s="160"/>
      <c r="D194" s="161"/>
      <c r="E194" s="161"/>
      <c r="F194" s="161"/>
      <c r="G194" s="161"/>
      <c r="H194" s="161"/>
      <c r="I194" s="161"/>
      <c r="J194" s="161"/>
      <c r="K194" s="161"/>
      <c r="L194" s="162"/>
      <c r="M194" s="162"/>
      <c r="N194" s="27"/>
      <c r="O194" s="27"/>
      <c r="P194" s="27"/>
      <c r="Q194" s="27"/>
    </row>
    <row r="195" spans="1:17" x14ac:dyDescent="0.2">
      <c r="A195" s="102"/>
      <c r="B195" s="312"/>
      <c r="C195" s="160"/>
      <c r="D195" s="161"/>
      <c r="E195" s="161"/>
      <c r="F195" s="161"/>
      <c r="G195" s="161"/>
      <c r="H195" s="161"/>
      <c r="I195" s="161"/>
      <c r="J195" s="161"/>
      <c r="K195" s="161"/>
      <c r="L195" s="162"/>
      <c r="M195" s="162"/>
      <c r="N195" s="27"/>
      <c r="O195" s="27"/>
      <c r="P195" s="27"/>
      <c r="Q195" s="27"/>
    </row>
    <row r="196" spans="1:17" x14ac:dyDescent="0.2">
      <c r="A196" s="102"/>
      <c r="B196" s="312"/>
      <c r="C196" s="160"/>
      <c r="D196" s="161"/>
      <c r="E196" s="161"/>
      <c r="F196" s="161"/>
      <c r="G196" s="161"/>
      <c r="H196" s="161"/>
      <c r="I196" s="161"/>
      <c r="J196" s="161"/>
      <c r="K196" s="161"/>
      <c r="L196" s="162"/>
      <c r="M196" s="162"/>
      <c r="N196" s="27"/>
      <c r="O196" s="27"/>
      <c r="P196" s="27"/>
      <c r="Q196" s="27"/>
    </row>
    <row r="197" spans="1:17" x14ac:dyDescent="0.2">
      <c r="A197" s="102"/>
      <c r="B197" s="312"/>
      <c r="C197" s="160"/>
      <c r="D197" s="161"/>
      <c r="E197" s="161"/>
      <c r="F197" s="161"/>
      <c r="G197" s="161"/>
      <c r="H197" s="161"/>
      <c r="I197" s="161"/>
      <c r="J197" s="161"/>
      <c r="K197" s="161"/>
      <c r="L197" s="162"/>
      <c r="M197" s="162"/>
      <c r="N197" s="27"/>
      <c r="O197" s="27"/>
      <c r="P197" s="27"/>
      <c r="Q197" s="27"/>
    </row>
    <row r="198" spans="1:17" x14ac:dyDescent="0.2">
      <c r="A198" s="102"/>
      <c r="B198" s="312"/>
      <c r="C198" s="160"/>
      <c r="D198" s="161"/>
      <c r="E198" s="161"/>
      <c r="F198" s="161"/>
      <c r="G198" s="161"/>
      <c r="H198" s="161"/>
      <c r="I198" s="161"/>
      <c r="J198" s="161"/>
      <c r="K198" s="161"/>
      <c r="L198" s="162"/>
      <c r="M198" s="162"/>
      <c r="N198" s="27"/>
      <c r="O198" s="27"/>
      <c r="P198" s="27"/>
      <c r="Q198" s="27"/>
    </row>
    <row r="199" spans="1:17" x14ac:dyDescent="0.2">
      <c r="A199" s="102"/>
      <c r="B199" s="312"/>
      <c r="C199" s="160"/>
      <c r="D199" s="161"/>
      <c r="E199" s="161"/>
      <c r="F199" s="161"/>
      <c r="G199" s="161"/>
      <c r="H199" s="161"/>
      <c r="I199" s="161"/>
      <c r="J199" s="161"/>
      <c r="K199" s="161"/>
      <c r="L199" s="162"/>
      <c r="M199" s="162"/>
      <c r="N199" s="27"/>
      <c r="O199" s="27"/>
      <c r="P199" s="27"/>
      <c r="Q199" s="27"/>
    </row>
    <row r="200" spans="1:17" x14ac:dyDescent="0.2">
      <c r="A200" s="102"/>
      <c r="B200" s="308"/>
      <c r="C200" s="308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27"/>
      <c r="O200" s="27"/>
      <c r="P200" s="27"/>
      <c r="Q200" s="27"/>
    </row>
    <row r="201" spans="1:17" x14ac:dyDescent="0.2">
      <c r="A201" s="102"/>
      <c r="B201" s="314"/>
      <c r="C201" s="307"/>
      <c r="D201" s="307"/>
      <c r="E201" s="307"/>
      <c r="F201" s="307"/>
      <c r="G201" s="307"/>
      <c r="H201" s="307"/>
      <c r="I201" s="307"/>
      <c r="J201" s="307"/>
      <c r="K201" s="307"/>
      <c r="L201" s="307"/>
      <c r="M201" s="307"/>
      <c r="N201" s="27"/>
      <c r="O201" s="27"/>
      <c r="P201" s="27"/>
      <c r="Q201" s="27"/>
    </row>
    <row r="202" spans="1:17" x14ac:dyDescent="0.2">
      <c r="A202" s="102"/>
      <c r="B202" s="314"/>
      <c r="C202" s="307"/>
      <c r="D202" s="307"/>
      <c r="E202" s="307"/>
      <c r="F202" s="307"/>
      <c r="G202" s="307"/>
      <c r="H202" s="307"/>
      <c r="I202" s="307"/>
      <c r="J202" s="307"/>
      <c r="K202" s="307"/>
      <c r="L202" s="307"/>
      <c r="M202" s="307"/>
      <c r="N202" s="27"/>
      <c r="O202" s="27"/>
      <c r="P202" s="27"/>
      <c r="Q202" s="27"/>
    </row>
    <row r="203" spans="1:17" x14ac:dyDescent="0.2">
      <c r="A203" s="102"/>
      <c r="B203" s="314"/>
      <c r="C203" s="307"/>
      <c r="D203" s="307"/>
      <c r="E203" s="307"/>
      <c r="F203" s="307"/>
      <c r="G203" s="307"/>
      <c r="H203" s="307"/>
      <c r="I203" s="307"/>
      <c r="J203" s="307"/>
      <c r="K203" s="307"/>
      <c r="L203" s="307"/>
      <c r="M203" s="307"/>
      <c r="N203" s="27"/>
      <c r="O203" s="27"/>
      <c r="P203" s="27"/>
      <c r="Q203" s="27"/>
    </row>
    <row r="204" spans="1:17" x14ac:dyDescent="0.2">
      <c r="A204" s="102"/>
      <c r="B204" s="307"/>
      <c r="C204" s="307"/>
      <c r="D204" s="307"/>
      <c r="E204" s="307"/>
      <c r="F204" s="307"/>
      <c r="G204" s="307"/>
      <c r="H204" s="307"/>
      <c r="I204" s="307"/>
      <c r="J204" s="307"/>
      <c r="K204" s="307"/>
      <c r="L204" s="307"/>
      <c r="M204" s="307"/>
      <c r="N204" s="27"/>
      <c r="O204" s="27"/>
      <c r="P204" s="27"/>
      <c r="Q204" s="27"/>
    </row>
    <row r="205" spans="1:17" x14ac:dyDescent="0.2">
      <c r="A205" s="102"/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27"/>
      <c r="O205" s="27"/>
      <c r="P205" s="27"/>
      <c r="Q205" s="27"/>
    </row>
    <row r="206" spans="1:17" x14ac:dyDescent="0.2">
      <c r="A206" s="102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27"/>
      <c r="O206" s="27"/>
      <c r="P206" s="27"/>
      <c r="Q206" s="27"/>
    </row>
    <row r="207" spans="1:17" x14ac:dyDescent="0.2">
      <c r="A207" s="102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27"/>
      <c r="O207" s="27"/>
      <c r="P207" s="27"/>
      <c r="Q207" s="27"/>
    </row>
    <row r="208" spans="1:17" x14ac:dyDescent="0.2">
      <c r="A208" s="102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27"/>
      <c r="O208" s="27"/>
      <c r="P208" s="27"/>
      <c r="Q208" s="27"/>
    </row>
    <row r="209" spans="1:17" x14ac:dyDescent="0.2">
      <c r="A209" s="102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27"/>
      <c r="O209" s="27"/>
      <c r="P209" s="27"/>
      <c r="Q209" s="27"/>
    </row>
    <row r="210" spans="1:17" x14ac:dyDescent="0.2">
      <c r="A210" s="102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27"/>
      <c r="O210" s="27"/>
      <c r="P210" s="27"/>
      <c r="Q210" s="27"/>
    </row>
    <row r="211" spans="1:17" x14ac:dyDescent="0.2">
      <c r="A211" s="102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27"/>
      <c r="O211" s="27"/>
      <c r="P211" s="27"/>
      <c r="Q211" s="27"/>
    </row>
    <row r="212" spans="1:17" x14ac:dyDescent="0.2">
      <c r="A212" s="102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27"/>
      <c r="O212" s="27"/>
      <c r="P212" s="27"/>
      <c r="Q212" s="27"/>
    </row>
    <row r="213" spans="1:17" x14ac:dyDescent="0.2">
      <c r="A213" s="102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27"/>
      <c r="O213" s="27"/>
      <c r="P213" s="27"/>
      <c r="Q213" s="27"/>
    </row>
    <row r="214" spans="1:17" x14ac:dyDescent="0.2">
      <c r="A214" s="102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27"/>
      <c r="O214" s="27"/>
      <c r="P214" s="27"/>
      <c r="Q214" s="27"/>
    </row>
    <row r="215" spans="1:17" x14ac:dyDescent="0.2">
      <c r="A215" s="102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27"/>
      <c r="O215" s="27"/>
      <c r="P215" s="27"/>
      <c r="Q215" s="27"/>
    </row>
    <row r="216" spans="1:17" x14ac:dyDescent="0.2">
      <c r="A216" s="102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27"/>
      <c r="O216" s="27"/>
      <c r="P216" s="27"/>
      <c r="Q216" s="27"/>
    </row>
    <row r="217" spans="1:17" x14ac:dyDescent="0.2">
      <c r="A217" s="102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27"/>
      <c r="O217" s="27"/>
      <c r="P217" s="27"/>
      <c r="Q217" s="27"/>
    </row>
    <row r="218" spans="1:17" x14ac:dyDescent="0.2">
      <c r="A218" s="102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27"/>
      <c r="O218" s="27"/>
      <c r="P218" s="27"/>
      <c r="Q218" s="27"/>
    </row>
    <row r="219" spans="1:17" x14ac:dyDescent="0.2">
      <c r="A219" s="102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27"/>
      <c r="O219" s="27"/>
      <c r="P219" s="27"/>
      <c r="Q219" s="27"/>
    </row>
    <row r="220" spans="1:17" x14ac:dyDescent="0.2">
      <c r="A220" s="102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27"/>
      <c r="O220" s="27"/>
      <c r="P220" s="27"/>
      <c r="Q220" s="27"/>
    </row>
    <row r="221" spans="1:17" x14ac:dyDescent="0.2">
      <c r="A221" s="102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27"/>
      <c r="O221" s="27"/>
      <c r="P221" s="27"/>
      <c r="Q221" s="27"/>
    </row>
    <row r="222" spans="1:17" x14ac:dyDescent="0.2">
      <c r="A222" s="102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27"/>
      <c r="O222" s="27"/>
      <c r="P222" s="27"/>
      <c r="Q222" s="27"/>
    </row>
    <row r="223" spans="1:17" x14ac:dyDescent="0.2">
      <c r="A223" s="102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27"/>
      <c r="O223" s="27"/>
      <c r="P223" s="27"/>
      <c r="Q223" s="27"/>
    </row>
    <row r="224" spans="1:17" x14ac:dyDescent="0.2">
      <c r="A224" s="102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27"/>
      <c r="O224" s="27"/>
      <c r="P224" s="27"/>
      <c r="Q224" s="27"/>
    </row>
    <row r="225" spans="1:17" x14ac:dyDescent="0.2">
      <c r="A225" s="102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27"/>
      <c r="O225" s="27"/>
      <c r="P225" s="27"/>
      <c r="Q225" s="27"/>
    </row>
    <row r="226" spans="1:17" x14ac:dyDescent="0.2">
      <c r="A226" s="102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27"/>
      <c r="O226" s="27"/>
      <c r="P226" s="27"/>
      <c r="Q226" s="27"/>
    </row>
    <row r="227" spans="1:17" x14ac:dyDescent="0.2">
      <c r="A227" s="102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27"/>
      <c r="O227" s="27"/>
      <c r="P227" s="27"/>
      <c r="Q227" s="27"/>
    </row>
    <row r="228" spans="1:17" x14ac:dyDescent="0.2">
      <c r="A228" s="102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27"/>
      <c r="O228" s="27"/>
      <c r="P228" s="27"/>
      <c r="Q228" s="27"/>
    </row>
    <row r="229" spans="1:17" x14ac:dyDescent="0.2">
      <c r="A229" s="102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27"/>
      <c r="O229" s="27"/>
      <c r="P229" s="27"/>
      <c r="Q229" s="27"/>
    </row>
    <row r="230" spans="1:17" x14ac:dyDescent="0.2">
      <c r="A230" s="102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27"/>
      <c r="O230" s="27"/>
      <c r="P230" s="27"/>
      <c r="Q230" s="27"/>
    </row>
    <row r="231" spans="1:17" x14ac:dyDescent="0.2">
      <c r="A231" s="102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27"/>
      <c r="O231" s="27"/>
      <c r="P231" s="27"/>
      <c r="Q231" s="27"/>
    </row>
    <row r="232" spans="1:17" x14ac:dyDescent="0.2">
      <c r="A232" s="102"/>
      <c r="B232" s="164"/>
      <c r="C232" s="164"/>
      <c r="D232" s="165"/>
      <c r="E232" s="165"/>
      <c r="F232" s="165"/>
      <c r="G232" s="165"/>
      <c r="H232" s="165"/>
      <c r="I232" s="165"/>
      <c r="J232" s="165"/>
      <c r="K232" s="165"/>
      <c r="L232" s="165"/>
      <c r="M232" s="165"/>
      <c r="N232" s="27"/>
      <c r="O232" s="27"/>
      <c r="P232" s="27"/>
      <c r="Q232" s="27"/>
    </row>
    <row r="233" spans="1:17" x14ac:dyDescent="0.2">
      <c r="A233" s="102"/>
      <c r="B233" s="164"/>
      <c r="C233" s="164"/>
      <c r="D233" s="165"/>
      <c r="E233" s="165"/>
      <c r="F233" s="165"/>
      <c r="G233" s="165"/>
      <c r="H233" s="165"/>
      <c r="I233" s="165"/>
      <c r="J233" s="165"/>
      <c r="K233" s="165"/>
      <c r="L233" s="165"/>
      <c r="M233" s="165"/>
      <c r="N233" s="27"/>
      <c r="O233" s="27"/>
      <c r="P233" s="27"/>
      <c r="Q233" s="27"/>
    </row>
    <row r="234" spans="1:17" x14ac:dyDescent="0.2">
      <c r="A234" s="102"/>
      <c r="B234" s="164"/>
      <c r="C234" s="164"/>
      <c r="D234" s="165"/>
      <c r="E234" s="165"/>
      <c r="F234" s="165"/>
      <c r="G234" s="165"/>
      <c r="H234" s="165"/>
      <c r="I234" s="165"/>
      <c r="J234" s="165"/>
      <c r="K234" s="165"/>
      <c r="L234" s="165"/>
      <c r="M234" s="165"/>
      <c r="N234" s="27"/>
      <c r="O234" s="27"/>
      <c r="P234" s="27"/>
      <c r="Q234" s="27"/>
    </row>
    <row r="235" spans="1:17" x14ac:dyDescent="0.2">
      <c r="A235" s="102"/>
      <c r="B235" s="315"/>
      <c r="C235" s="316"/>
      <c r="D235" s="308"/>
      <c r="E235" s="308"/>
      <c r="F235" s="308"/>
      <c r="G235" s="308"/>
      <c r="H235" s="308"/>
      <c r="I235" s="308"/>
      <c r="J235" s="308"/>
      <c r="K235" s="308"/>
      <c r="L235" s="308"/>
      <c r="M235" s="308"/>
      <c r="N235" s="27"/>
      <c r="O235" s="27"/>
      <c r="P235" s="27"/>
      <c r="Q235" s="27"/>
    </row>
    <row r="236" spans="1:17" x14ac:dyDescent="0.2">
      <c r="A236" s="102"/>
      <c r="B236" s="316"/>
      <c r="C236" s="316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27"/>
      <c r="O236" s="27"/>
      <c r="P236" s="27"/>
      <c r="Q236" s="27"/>
    </row>
    <row r="237" spans="1:17" ht="12.75" customHeight="1" x14ac:dyDescent="0.2">
      <c r="A237" s="102"/>
      <c r="B237" s="312"/>
      <c r="C237" s="166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27"/>
      <c r="O237" s="27"/>
      <c r="P237" s="27"/>
      <c r="Q237" s="27"/>
    </row>
    <row r="238" spans="1:17" ht="12.75" customHeight="1" x14ac:dyDescent="0.2">
      <c r="A238" s="102"/>
      <c r="B238" s="312"/>
      <c r="C238" s="166"/>
      <c r="D238" s="167"/>
      <c r="E238" s="167"/>
      <c r="F238" s="167"/>
      <c r="G238" s="167"/>
      <c r="H238" s="167"/>
      <c r="I238" s="167"/>
      <c r="J238" s="167"/>
      <c r="K238" s="167"/>
      <c r="L238" s="167"/>
      <c r="M238" s="167"/>
      <c r="N238" s="27"/>
      <c r="O238" s="27"/>
      <c r="P238" s="27"/>
      <c r="Q238" s="27"/>
    </row>
    <row r="239" spans="1:17" ht="13.5" customHeight="1" x14ac:dyDescent="0.2">
      <c r="A239" s="102"/>
      <c r="B239" s="312"/>
      <c r="C239" s="166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27"/>
      <c r="O239" s="27"/>
      <c r="P239" s="27"/>
      <c r="Q239" s="27"/>
    </row>
    <row r="240" spans="1:17" ht="12.75" customHeight="1" x14ac:dyDescent="0.2">
      <c r="A240" s="102"/>
      <c r="B240" s="312"/>
      <c r="C240" s="166"/>
      <c r="D240" s="167"/>
      <c r="E240" s="167"/>
      <c r="F240" s="167"/>
      <c r="G240" s="167"/>
      <c r="H240" s="167"/>
      <c r="I240" s="167"/>
      <c r="J240" s="167"/>
      <c r="K240" s="167"/>
      <c r="L240" s="167"/>
      <c r="M240" s="167"/>
      <c r="N240" s="27"/>
      <c r="O240" s="27"/>
      <c r="P240" s="27"/>
      <c r="Q240" s="27"/>
    </row>
    <row r="241" spans="1:17" ht="12.75" customHeight="1" x14ac:dyDescent="0.2">
      <c r="A241" s="102"/>
      <c r="B241" s="312"/>
      <c r="C241" s="166"/>
      <c r="D241" s="167"/>
      <c r="E241" s="167"/>
      <c r="F241" s="167"/>
      <c r="G241" s="167"/>
      <c r="H241" s="167"/>
      <c r="I241" s="167"/>
      <c r="J241" s="167"/>
      <c r="K241" s="167"/>
      <c r="L241" s="167"/>
      <c r="M241" s="167"/>
      <c r="N241" s="27"/>
      <c r="O241" s="27"/>
      <c r="P241" s="27"/>
      <c r="Q241" s="27"/>
    </row>
    <row r="242" spans="1:17" ht="13.5" customHeight="1" x14ac:dyDescent="0.2">
      <c r="A242" s="102"/>
      <c r="B242" s="312"/>
      <c r="C242" s="166"/>
      <c r="D242" s="167"/>
      <c r="E242" s="167"/>
      <c r="F242" s="167"/>
      <c r="G242" s="167"/>
      <c r="H242" s="167"/>
      <c r="I242" s="167"/>
      <c r="J242" s="167"/>
      <c r="K242" s="167"/>
      <c r="L242" s="167"/>
      <c r="M242" s="167"/>
      <c r="N242" s="27"/>
      <c r="O242" s="27"/>
      <c r="P242" s="27"/>
      <c r="Q242" s="27"/>
    </row>
    <row r="243" spans="1:17" x14ac:dyDescent="0.2">
      <c r="A243" s="102"/>
      <c r="B243" s="27"/>
      <c r="C243" s="27"/>
      <c r="D243" s="165"/>
      <c r="E243" s="165"/>
      <c r="F243" s="165"/>
      <c r="G243" s="165"/>
      <c r="H243" s="165"/>
      <c r="I243" s="165"/>
      <c r="J243" s="165"/>
      <c r="K243" s="165"/>
      <c r="L243" s="165"/>
      <c r="M243" s="165"/>
      <c r="N243" s="27"/>
      <c r="O243" s="27"/>
      <c r="P243" s="27"/>
      <c r="Q243" s="27"/>
    </row>
    <row r="244" spans="1:17" x14ac:dyDescent="0.2">
      <c r="A244" s="102"/>
      <c r="B244" s="27"/>
      <c r="C244" s="27"/>
      <c r="D244" s="165"/>
      <c r="E244" s="165"/>
      <c r="F244" s="165"/>
      <c r="G244" s="165"/>
      <c r="H244" s="165"/>
      <c r="I244" s="165"/>
      <c r="J244" s="165"/>
      <c r="K244" s="165"/>
      <c r="L244" s="165"/>
      <c r="M244" s="165"/>
      <c r="N244" s="27"/>
      <c r="O244" s="27"/>
      <c r="P244" s="27"/>
      <c r="Q244" s="27"/>
    </row>
    <row r="245" spans="1:17" x14ac:dyDescent="0.2">
      <c r="A245" s="102"/>
      <c r="B245" s="27"/>
      <c r="C245" s="27"/>
      <c r="D245" s="165"/>
      <c r="E245" s="165"/>
      <c r="F245" s="165"/>
      <c r="G245" s="165"/>
      <c r="H245" s="165"/>
      <c r="I245" s="165"/>
      <c r="J245" s="165"/>
      <c r="K245" s="165"/>
      <c r="L245" s="165"/>
      <c r="M245" s="165"/>
      <c r="N245" s="27"/>
      <c r="O245" s="27"/>
      <c r="P245" s="27"/>
      <c r="Q245" s="27"/>
    </row>
    <row r="246" spans="1:17" x14ac:dyDescent="0.2">
      <c r="A246" s="102"/>
      <c r="B246" s="27"/>
      <c r="C246" s="27"/>
      <c r="D246" s="165"/>
      <c r="E246" s="165"/>
      <c r="F246" s="165"/>
      <c r="G246" s="165"/>
      <c r="H246" s="165"/>
      <c r="I246" s="165"/>
      <c r="J246" s="165"/>
      <c r="K246" s="165"/>
      <c r="L246" s="165"/>
      <c r="M246" s="165"/>
      <c r="N246" s="27"/>
      <c r="O246" s="27"/>
      <c r="P246" s="27"/>
      <c r="Q246" s="27"/>
    </row>
    <row r="247" spans="1:17" x14ac:dyDescent="0.2">
      <c r="A247" s="102"/>
      <c r="B247" s="27"/>
      <c r="C247" s="27"/>
      <c r="D247" s="165"/>
      <c r="E247" s="165"/>
      <c r="F247" s="165"/>
      <c r="G247" s="165"/>
      <c r="H247" s="165"/>
      <c r="I247" s="165"/>
      <c r="J247" s="165"/>
      <c r="K247" s="165"/>
      <c r="L247" s="165"/>
      <c r="M247" s="165"/>
      <c r="N247" s="27"/>
      <c r="O247" s="27"/>
      <c r="P247" s="27"/>
      <c r="Q247" s="27"/>
    </row>
    <row r="248" spans="1:17" x14ac:dyDescent="0.2">
      <c r="A248" s="102"/>
      <c r="B248" s="27"/>
      <c r="C248" s="27"/>
      <c r="D248" s="165"/>
      <c r="E248" s="165"/>
      <c r="F248" s="165"/>
      <c r="G248" s="165"/>
      <c r="H248" s="165"/>
      <c r="I248" s="165"/>
      <c r="J248" s="165"/>
      <c r="K248" s="165"/>
      <c r="L248" s="165"/>
      <c r="M248" s="165"/>
      <c r="N248" s="27"/>
      <c r="O248" s="27"/>
      <c r="P248" s="27"/>
      <c r="Q248" s="27"/>
    </row>
    <row r="249" spans="1:17" x14ac:dyDescent="0.2">
      <c r="A249" s="102"/>
      <c r="B249" s="27"/>
      <c r="C249" s="27"/>
      <c r="D249" s="165"/>
      <c r="E249" s="165"/>
      <c r="F249" s="165"/>
      <c r="G249" s="165"/>
      <c r="H249" s="165"/>
      <c r="I249" s="165"/>
      <c r="J249" s="165"/>
      <c r="K249" s="165"/>
      <c r="L249" s="165"/>
      <c r="M249" s="165"/>
      <c r="N249" s="27"/>
      <c r="O249" s="27"/>
      <c r="P249" s="27"/>
      <c r="Q249" s="27"/>
    </row>
    <row r="250" spans="1:17" x14ac:dyDescent="0.2">
      <c r="A250" s="102"/>
      <c r="B250" s="27"/>
      <c r="C250" s="27"/>
      <c r="D250" s="165"/>
      <c r="E250" s="165"/>
      <c r="F250" s="165"/>
      <c r="G250" s="165"/>
      <c r="H250" s="165"/>
      <c r="I250" s="165"/>
      <c r="J250" s="165"/>
      <c r="K250" s="165"/>
      <c r="L250" s="165"/>
      <c r="M250" s="165"/>
      <c r="N250" s="27"/>
      <c r="O250" s="27"/>
      <c r="P250" s="27"/>
      <c r="Q250" s="27"/>
    </row>
    <row r="251" spans="1:17" x14ac:dyDescent="0.2">
      <c r="A251" s="102"/>
      <c r="B251" s="27"/>
      <c r="C251" s="27"/>
      <c r="D251" s="165"/>
      <c r="E251" s="165"/>
      <c r="F251" s="165"/>
      <c r="G251" s="165"/>
      <c r="H251" s="165"/>
      <c r="I251" s="165"/>
      <c r="J251" s="165"/>
      <c r="K251" s="165"/>
      <c r="L251" s="165"/>
      <c r="M251" s="165"/>
      <c r="N251" s="27"/>
      <c r="O251" s="27"/>
      <c r="P251" s="27"/>
      <c r="Q251" s="27"/>
    </row>
    <row r="252" spans="1:17" x14ac:dyDescent="0.2">
      <c r="A252" s="102"/>
      <c r="B252" s="27"/>
      <c r="C252" s="27"/>
      <c r="D252" s="165"/>
      <c r="E252" s="165"/>
      <c r="F252" s="165"/>
      <c r="G252" s="165"/>
      <c r="H252" s="165"/>
      <c r="I252" s="165"/>
      <c r="J252" s="165"/>
      <c r="K252" s="165"/>
      <c r="L252" s="165"/>
      <c r="M252" s="165"/>
      <c r="N252" s="27"/>
      <c r="O252" s="27"/>
      <c r="P252" s="27"/>
      <c r="Q252" s="27"/>
    </row>
    <row r="253" spans="1:17" x14ac:dyDescent="0.2">
      <c r="A253" s="102"/>
      <c r="B253" s="27"/>
      <c r="C253" s="27"/>
      <c r="D253" s="165"/>
      <c r="E253" s="165"/>
      <c r="F253" s="165"/>
      <c r="G253" s="165"/>
      <c r="H253" s="165"/>
      <c r="I253" s="165"/>
      <c r="J253" s="165"/>
      <c r="K253" s="165"/>
      <c r="L253" s="165"/>
      <c r="M253" s="165"/>
      <c r="N253" s="27"/>
      <c r="O253" s="27"/>
      <c r="P253" s="27"/>
      <c r="Q253" s="27"/>
    </row>
    <row r="254" spans="1:17" x14ac:dyDescent="0.2">
      <c r="A254" s="102"/>
      <c r="B254" s="27"/>
      <c r="C254" s="27"/>
      <c r="D254" s="165"/>
      <c r="E254" s="165"/>
      <c r="F254" s="165"/>
      <c r="G254" s="165"/>
      <c r="H254" s="165"/>
      <c r="I254" s="165"/>
      <c r="J254" s="165"/>
      <c r="K254" s="165"/>
      <c r="L254" s="165"/>
      <c r="M254" s="165"/>
      <c r="N254" s="27"/>
      <c r="O254" s="27"/>
      <c r="P254" s="27"/>
      <c r="Q254" s="27"/>
    </row>
    <row r="255" spans="1:17" x14ac:dyDescent="0.2">
      <c r="A255" s="102"/>
      <c r="B255" s="27"/>
      <c r="C255" s="27"/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27"/>
      <c r="O255" s="27"/>
      <c r="P255" s="27"/>
      <c r="Q255" s="27"/>
    </row>
    <row r="256" spans="1:17" x14ac:dyDescent="0.2">
      <c r="A256" s="102"/>
      <c r="B256" s="27"/>
      <c r="C256" s="27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27"/>
      <c r="O256" s="27"/>
      <c r="P256" s="27"/>
      <c r="Q256" s="27"/>
    </row>
    <row r="257" spans="1:17" x14ac:dyDescent="0.2">
      <c r="A257" s="102"/>
      <c r="B257" s="27"/>
      <c r="C257" s="27"/>
      <c r="D257" s="165"/>
      <c r="E257" s="165"/>
      <c r="F257" s="165"/>
      <c r="G257" s="165"/>
      <c r="H257" s="165"/>
      <c r="I257" s="165"/>
      <c r="J257" s="165"/>
      <c r="K257" s="165"/>
      <c r="L257" s="165"/>
      <c r="M257" s="165"/>
      <c r="N257" s="27"/>
      <c r="O257" s="27"/>
      <c r="P257" s="27"/>
      <c r="Q257" s="27"/>
    </row>
    <row r="258" spans="1:17" x14ac:dyDescent="0.2">
      <c r="A258" s="102"/>
      <c r="B258" s="27"/>
      <c r="C258" s="27"/>
      <c r="D258" s="165"/>
      <c r="E258" s="165"/>
      <c r="F258" s="165"/>
      <c r="G258" s="165"/>
      <c r="H258" s="165"/>
      <c r="I258" s="165"/>
      <c r="J258" s="165"/>
      <c r="K258" s="165"/>
      <c r="L258" s="165"/>
      <c r="M258" s="165"/>
      <c r="N258" s="27"/>
      <c r="O258" s="27"/>
      <c r="P258" s="27"/>
      <c r="Q258" s="27"/>
    </row>
    <row r="259" spans="1:17" x14ac:dyDescent="0.2">
      <c r="A259" s="102"/>
      <c r="B259" s="27"/>
      <c r="C259" s="27"/>
      <c r="D259" s="165"/>
      <c r="E259" s="165"/>
      <c r="F259" s="165"/>
      <c r="G259" s="165"/>
      <c r="H259" s="165"/>
      <c r="I259" s="165"/>
      <c r="J259" s="165"/>
      <c r="K259" s="165"/>
      <c r="L259" s="165"/>
      <c r="M259" s="165"/>
      <c r="N259" s="27"/>
      <c r="O259" s="27"/>
      <c r="P259" s="27"/>
      <c r="Q259" s="27"/>
    </row>
    <row r="260" spans="1:17" x14ac:dyDescent="0.2">
      <c r="A260" s="102"/>
      <c r="B260" s="27"/>
      <c r="C260" s="27"/>
      <c r="D260" s="165"/>
      <c r="E260" s="165"/>
      <c r="F260" s="165"/>
      <c r="G260" s="165"/>
      <c r="H260" s="165"/>
      <c r="I260" s="165"/>
      <c r="J260" s="165"/>
      <c r="K260" s="165"/>
      <c r="L260" s="165"/>
      <c r="M260" s="165"/>
      <c r="N260" s="27"/>
      <c r="O260" s="27"/>
      <c r="P260" s="27"/>
      <c r="Q260" s="27"/>
    </row>
    <row r="261" spans="1:17" x14ac:dyDescent="0.2">
      <c r="A261" s="102"/>
      <c r="B261" s="27"/>
      <c r="C261" s="27"/>
      <c r="D261" s="165"/>
      <c r="E261" s="165"/>
      <c r="F261" s="165"/>
      <c r="G261" s="165"/>
      <c r="H261" s="165"/>
      <c r="I261" s="165"/>
      <c r="J261" s="165"/>
      <c r="K261" s="165"/>
      <c r="L261" s="165"/>
      <c r="M261" s="165"/>
      <c r="N261" s="27"/>
      <c r="O261" s="27"/>
      <c r="P261" s="27"/>
      <c r="Q261" s="27"/>
    </row>
    <row r="262" spans="1:17" x14ac:dyDescent="0.2">
      <c r="A262" s="102"/>
      <c r="B262" s="27"/>
      <c r="C262" s="27"/>
      <c r="D262" s="165"/>
      <c r="E262" s="165"/>
      <c r="F262" s="165"/>
      <c r="G262" s="165"/>
      <c r="H262" s="165"/>
      <c r="I262" s="165"/>
      <c r="J262" s="165"/>
      <c r="K262" s="165"/>
      <c r="L262" s="165"/>
      <c r="M262" s="165"/>
      <c r="N262" s="27"/>
      <c r="O262" s="27"/>
      <c r="P262" s="27"/>
      <c r="Q262" s="27"/>
    </row>
    <row r="263" spans="1:17" x14ac:dyDescent="0.2">
      <c r="A263" s="102"/>
      <c r="B263" s="27"/>
      <c r="C263" s="27"/>
      <c r="D263" s="165"/>
      <c r="E263" s="165"/>
      <c r="F263" s="165"/>
      <c r="G263" s="165"/>
      <c r="H263" s="165"/>
      <c r="I263" s="165"/>
      <c r="J263" s="165"/>
      <c r="K263" s="165"/>
      <c r="L263" s="165"/>
      <c r="M263" s="165"/>
      <c r="N263" s="27"/>
      <c r="O263" s="27"/>
      <c r="P263" s="27"/>
      <c r="Q263" s="27"/>
    </row>
    <row r="264" spans="1:17" x14ac:dyDescent="0.2">
      <c r="A264" s="102"/>
      <c r="B264" s="27"/>
      <c r="C264" s="27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27"/>
      <c r="O264" s="27"/>
      <c r="P264" s="27"/>
      <c r="Q264" s="27"/>
    </row>
    <row r="265" spans="1:17" x14ac:dyDescent="0.2">
      <c r="A265" s="102"/>
      <c r="B265" s="27"/>
      <c r="C265" s="27"/>
      <c r="D265" s="165"/>
      <c r="E265" s="165"/>
      <c r="F265" s="165"/>
      <c r="G265" s="165"/>
      <c r="H265" s="165"/>
      <c r="I265" s="165"/>
      <c r="J265" s="165"/>
      <c r="K265" s="165"/>
      <c r="L265" s="165"/>
      <c r="M265" s="165"/>
      <c r="N265" s="27"/>
      <c r="O265" s="27"/>
      <c r="P265" s="27"/>
      <c r="Q265" s="27"/>
    </row>
    <row r="266" spans="1:17" x14ac:dyDescent="0.2">
      <c r="A266" s="102"/>
      <c r="B266" s="27"/>
      <c r="C266" s="27"/>
      <c r="D266" s="165"/>
      <c r="E266" s="165"/>
      <c r="F266" s="165"/>
      <c r="G266" s="165"/>
      <c r="H266" s="165"/>
      <c r="I266" s="165"/>
      <c r="J266" s="165"/>
      <c r="K266" s="165"/>
      <c r="L266" s="165"/>
      <c r="M266" s="165"/>
      <c r="N266" s="27"/>
      <c r="O266" s="27"/>
      <c r="P266" s="27"/>
      <c r="Q266" s="27"/>
    </row>
    <row r="267" spans="1:17" x14ac:dyDescent="0.2">
      <c r="A267" s="102"/>
      <c r="B267" s="27"/>
      <c r="C267" s="27"/>
      <c r="D267" s="165"/>
      <c r="E267" s="165"/>
      <c r="F267" s="165"/>
      <c r="G267" s="165"/>
      <c r="H267" s="165"/>
      <c r="I267" s="165"/>
      <c r="J267" s="165"/>
      <c r="K267" s="165"/>
      <c r="L267" s="165"/>
      <c r="M267" s="165"/>
      <c r="N267" s="27"/>
      <c r="O267" s="27"/>
      <c r="P267" s="27"/>
      <c r="Q267" s="27"/>
    </row>
    <row r="268" spans="1:17" x14ac:dyDescent="0.2">
      <c r="A268" s="102"/>
      <c r="B268" s="27"/>
      <c r="C268" s="27"/>
      <c r="D268" s="165"/>
      <c r="E268" s="165"/>
      <c r="F268" s="165"/>
      <c r="G268" s="165"/>
      <c r="H268" s="165"/>
      <c r="I268" s="165"/>
      <c r="J268" s="165"/>
      <c r="K268" s="165"/>
      <c r="L268" s="165"/>
      <c r="M268" s="165"/>
      <c r="N268" s="27"/>
      <c r="O268" s="27"/>
      <c r="P268" s="27"/>
      <c r="Q268" s="27"/>
    </row>
    <row r="269" spans="1:17" x14ac:dyDescent="0.2">
      <c r="A269" s="102"/>
      <c r="B269" s="27"/>
      <c r="C269" s="27"/>
      <c r="D269" s="165"/>
      <c r="E269" s="165"/>
      <c r="F269" s="165"/>
      <c r="G269" s="165"/>
      <c r="H269" s="165"/>
      <c r="I269" s="165"/>
      <c r="J269" s="165"/>
      <c r="K269" s="165"/>
      <c r="L269" s="165"/>
      <c r="M269" s="165"/>
      <c r="N269" s="27"/>
      <c r="O269" s="27"/>
      <c r="P269" s="27"/>
      <c r="Q269" s="27"/>
    </row>
    <row r="270" spans="1:17" x14ac:dyDescent="0.2">
      <c r="A270" s="102"/>
      <c r="B270" s="27"/>
      <c r="C270" s="27"/>
      <c r="D270" s="165"/>
      <c r="E270" s="165"/>
      <c r="F270" s="165"/>
      <c r="G270" s="165"/>
      <c r="H270" s="165"/>
      <c r="I270" s="165"/>
      <c r="J270" s="165"/>
      <c r="K270" s="165"/>
      <c r="L270" s="165"/>
      <c r="M270" s="165"/>
      <c r="N270" s="27"/>
      <c r="O270" s="27"/>
      <c r="P270" s="27"/>
      <c r="Q270" s="27"/>
    </row>
    <row r="271" spans="1:17" x14ac:dyDescent="0.2">
      <c r="A271" s="102"/>
      <c r="B271" s="27"/>
      <c r="C271" s="27"/>
      <c r="D271" s="165"/>
      <c r="E271" s="165"/>
      <c r="F271" s="165"/>
      <c r="G271" s="165"/>
      <c r="H271" s="165"/>
      <c r="I271" s="165"/>
      <c r="J271" s="165"/>
      <c r="K271" s="165"/>
      <c r="L271" s="165"/>
      <c r="M271" s="165"/>
      <c r="N271" s="27"/>
      <c r="O271" s="27"/>
      <c r="P271" s="27"/>
      <c r="Q271" s="27"/>
    </row>
    <row r="272" spans="1:17" x14ac:dyDescent="0.2">
      <c r="A272" s="102"/>
      <c r="B272" s="27"/>
      <c r="C272" s="27"/>
      <c r="D272" s="165"/>
      <c r="E272" s="165"/>
      <c r="F272" s="165"/>
      <c r="G272" s="165"/>
      <c r="H272" s="165"/>
      <c r="I272" s="165"/>
      <c r="J272" s="165"/>
      <c r="K272" s="165"/>
      <c r="L272" s="165"/>
      <c r="M272" s="165"/>
      <c r="N272" s="27"/>
      <c r="O272" s="27"/>
      <c r="P272" s="27"/>
      <c r="Q272" s="27"/>
    </row>
    <row r="273" spans="1:17" x14ac:dyDescent="0.2">
      <c r="A273" s="102"/>
      <c r="B273" s="27"/>
      <c r="C273" s="27"/>
      <c r="D273" s="165"/>
      <c r="E273" s="165"/>
      <c r="F273" s="165"/>
      <c r="G273" s="165"/>
      <c r="H273" s="165"/>
      <c r="I273" s="165"/>
      <c r="J273" s="165"/>
      <c r="K273" s="165"/>
      <c r="L273" s="165"/>
      <c r="M273" s="165"/>
      <c r="N273" s="27"/>
      <c r="O273" s="27"/>
      <c r="P273" s="27"/>
      <c r="Q273" s="27"/>
    </row>
    <row r="274" spans="1:17" x14ac:dyDescent="0.2">
      <c r="A274" s="102"/>
      <c r="B274" s="27"/>
      <c r="C274" s="27"/>
      <c r="D274" s="165"/>
      <c r="E274" s="165"/>
      <c r="F274" s="165"/>
      <c r="G274" s="165"/>
      <c r="H274" s="165"/>
      <c r="I274" s="165"/>
      <c r="J274" s="165"/>
      <c r="K274" s="165"/>
      <c r="L274" s="165"/>
      <c r="M274" s="165"/>
      <c r="N274" s="27"/>
      <c r="O274" s="27"/>
      <c r="P274" s="27"/>
      <c r="Q274" s="27"/>
    </row>
    <row r="275" spans="1:17" x14ac:dyDescent="0.2">
      <c r="A275" s="102"/>
      <c r="B275" s="27"/>
      <c r="C275" s="27"/>
      <c r="D275" s="165"/>
      <c r="E275" s="165"/>
      <c r="F275" s="165"/>
      <c r="G275" s="165"/>
      <c r="H275" s="165"/>
      <c r="I275" s="165"/>
      <c r="J275" s="165"/>
      <c r="K275" s="165"/>
      <c r="L275" s="165"/>
      <c r="M275" s="165"/>
      <c r="N275" s="27"/>
      <c r="O275" s="27"/>
      <c r="P275" s="27"/>
      <c r="Q275" s="27"/>
    </row>
    <row r="276" spans="1:17" x14ac:dyDescent="0.2">
      <c r="A276" s="102"/>
      <c r="B276" s="27"/>
      <c r="C276" s="27"/>
      <c r="D276" s="165"/>
      <c r="E276" s="165"/>
      <c r="F276" s="165"/>
      <c r="G276" s="165"/>
      <c r="H276" s="165"/>
      <c r="I276" s="165"/>
      <c r="J276" s="165"/>
      <c r="K276" s="165"/>
      <c r="L276" s="165"/>
      <c r="M276" s="165"/>
      <c r="N276" s="27"/>
      <c r="O276" s="27"/>
      <c r="P276" s="27"/>
      <c r="Q276" s="27"/>
    </row>
    <row r="277" spans="1:17" x14ac:dyDescent="0.2">
      <c r="A277" s="102"/>
      <c r="B277" s="27"/>
      <c r="C277" s="27"/>
      <c r="D277" s="165"/>
      <c r="E277" s="165"/>
      <c r="F277" s="165"/>
      <c r="G277" s="165"/>
      <c r="H277" s="165"/>
      <c r="I277" s="165"/>
      <c r="J277" s="165"/>
      <c r="K277" s="165"/>
      <c r="L277" s="165"/>
      <c r="M277" s="165"/>
      <c r="N277" s="27"/>
      <c r="O277" s="27"/>
      <c r="P277" s="27"/>
      <c r="Q277" s="27"/>
    </row>
    <row r="278" spans="1:17" x14ac:dyDescent="0.2">
      <c r="A278" s="102"/>
      <c r="B278" s="27"/>
      <c r="C278" s="27"/>
      <c r="D278" s="165"/>
      <c r="E278" s="165"/>
      <c r="F278" s="165"/>
      <c r="G278" s="165"/>
      <c r="H278" s="165"/>
      <c r="I278" s="165"/>
      <c r="J278" s="165"/>
      <c r="K278" s="165"/>
      <c r="L278" s="165"/>
      <c r="M278" s="165"/>
      <c r="N278" s="27"/>
      <c r="O278" s="27"/>
      <c r="P278" s="27"/>
      <c r="Q278" s="27"/>
    </row>
    <row r="279" spans="1:17" x14ac:dyDescent="0.2">
      <c r="A279" s="102"/>
      <c r="B279" s="27"/>
      <c r="C279" s="27"/>
      <c r="D279" s="165"/>
      <c r="E279" s="165"/>
      <c r="F279" s="165"/>
      <c r="G279" s="165"/>
      <c r="H279" s="165"/>
      <c r="I279" s="165"/>
      <c r="J279" s="165"/>
      <c r="K279" s="165"/>
      <c r="L279" s="165"/>
      <c r="M279" s="165"/>
      <c r="N279" s="27"/>
      <c r="O279" s="27"/>
      <c r="P279" s="27"/>
      <c r="Q279" s="27"/>
    </row>
    <row r="280" spans="1:17" x14ac:dyDescent="0.2">
      <c r="A280" s="102"/>
      <c r="B280" s="27"/>
      <c r="C280" s="27"/>
      <c r="D280" s="165"/>
      <c r="E280" s="165"/>
      <c r="F280" s="165"/>
      <c r="G280" s="165"/>
      <c r="H280" s="165"/>
      <c r="I280" s="165"/>
      <c r="J280" s="165"/>
      <c r="K280" s="165"/>
      <c r="L280" s="165"/>
      <c r="M280" s="165"/>
      <c r="N280" s="27"/>
      <c r="O280" s="27"/>
      <c r="P280" s="27"/>
      <c r="Q280" s="27"/>
    </row>
    <row r="281" spans="1:17" x14ac:dyDescent="0.2">
      <c r="A281" s="102"/>
      <c r="B281" s="27"/>
      <c r="C281" s="27"/>
      <c r="D281" s="165"/>
      <c r="E281" s="165"/>
      <c r="F281" s="165"/>
      <c r="G281" s="165"/>
      <c r="H281" s="165"/>
      <c r="I281" s="165"/>
      <c r="J281" s="165"/>
      <c r="K281" s="165"/>
      <c r="L281" s="165"/>
      <c r="M281" s="165"/>
      <c r="N281" s="27"/>
      <c r="O281" s="27"/>
      <c r="P281" s="27"/>
      <c r="Q281" s="27"/>
    </row>
    <row r="282" spans="1:17" x14ac:dyDescent="0.2">
      <c r="A282" s="102"/>
      <c r="B282" s="27"/>
      <c r="C282" s="27"/>
      <c r="D282" s="165"/>
      <c r="E282" s="165"/>
      <c r="F282" s="165"/>
      <c r="G282" s="165"/>
      <c r="H282" s="165"/>
      <c r="I282" s="165"/>
      <c r="J282" s="165"/>
      <c r="K282" s="165"/>
      <c r="L282" s="165"/>
      <c r="M282" s="165"/>
      <c r="N282" s="27"/>
      <c r="O282" s="27"/>
      <c r="P282" s="27"/>
      <c r="Q282" s="27"/>
    </row>
    <row r="283" spans="1:17" x14ac:dyDescent="0.2">
      <c r="A283" s="102"/>
      <c r="B283" s="27"/>
      <c r="C283" s="27"/>
      <c r="D283" s="165"/>
      <c r="E283" s="165"/>
      <c r="F283" s="165"/>
      <c r="G283" s="165"/>
      <c r="H283" s="165"/>
      <c r="I283" s="165"/>
      <c r="J283" s="165"/>
      <c r="K283" s="165"/>
      <c r="L283" s="165"/>
      <c r="M283" s="165"/>
      <c r="N283" s="27"/>
      <c r="O283" s="27"/>
      <c r="P283" s="27"/>
      <c r="Q283" s="27"/>
    </row>
    <row r="284" spans="1:17" x14ac:dyDescent="0.2">
      <c r="A284" s="102"/>
      <c r="B284" s="27"/>
      <c r="C284" s="27"/>
      <c r="D284" s="165"/>
      <c r="E284" s="165"/>
      <c r="F284" s="165"/>
      <c r="G284" s="165"/>
      <c r="H284" s="165"/>
      <c r="I284" s="165"/>
      <c r="J284" s="165"/>
      <c r="K284" s="165"/>
      <c r="L284" s="165"/>
      <c r="M284" s="165"/>
      <c r="N284" s="27"/>
      <c r="O284" s="27"/>
      <c r="P284" s="27"/>
      <c r="Q284" s="27"/>
    </row>
    <row r="285" spans="1:17" x14ac:dyDescent="0.2">
      <c r="A285" s="102"/>
      <c r="B285" s="27"/>
      <c r="C285" s="27"/>
      <c r="D285" s="165"/>
      <c r="E285" s="165"/>
      <c r="F285" s="165"/>
      <c r="G285" s="165"/>
      <c r="H285" s="165"/>
      <c r="I285" s="165"/>
      <c r="J285" s="165"/>
      <c r="K285" s="165"/>
      <c r="L285" s="165"/>
      <c r="M285" s="165"/>
      <c r="N285" s="27"/>
      <c r="O285" s="27"/>
      <c r="P285" s="27"/>
      <c r="Q285" s="27"/>
    </row>
    <row r="286" spans="1:17" x14ac:dyDescent="0.2">
      <c r="A286" s="102"/>
      <c r="B286" s="27"/>
      <c r="C286" s="27"/>
      <c r="D286" s="165"/>
      <c r="E286" s="165"/>
      <c r="F286" s="165"/>
      <c r="G286" s="165"/>
      <c r="H286" s="165"/>
      <c r="I286" s="165"/>
      <c r="J286" s="165"/>
      <c r="K286" s="165"/>
      <c r="L286" s="165"/>
      <c r="M286" s="165"/>
      <c r="N286" s="27"/>
      <c r="O286" s="27"/>
      <c r="P286" s="27"/>
      <c r="Q286" s="27"/>
    </row>
    <row r="287" spans="1:17" x14ac:dyDescent="0.2">
      <c r="A287" s="102"/>
      <c r="B287" s="27"/>
      <c r="C287" s="27"/>
      <c r="D287" s="165"/>
      <c r="E287" s="165"/>
      <c r="F287" s="165"/>
      <c r="G287" s="165"/>
      <c r="H287" s="165"/>
      <c r="I287" s="165"/>
      <c r="J287" s="165"/>
      <c r="K287" s="165"/>
      <c r="L287" s="165"/>
      <c r="M287" s="165"/>
      <c r="N287" s="27"/>
      <c r="O287" s="27"/>
      <c r="P287" s="27"/>
      <c r="Q287" s="27"/>
    </row>
    <row r="288" spans="1:17" x14ac:dyDescent="0.2">
      <c r="A288" s="102"/>
      <c r="B288" s="27"/>
      <c r="C288" s="27"/>
      <c r="D288" s="165"/>
      <c r="E288" s="165"/>
      <c r="F288" s="165"/>
      <c r="G288" s="165"/>
      <c r="H288" s="165"/>
      <c r="I288" s="165"/>
      <c r="J288" s="165"/>
      <c r="K288" s="165"/>
      <c r="L288" s="165"/>
      <c r="M288" s="165"/>
      <c r="N288" s="27"/>
      <c r="O288" s="27"/>
      <c r="P288" s="27"/>
      <c r="Q288" s="27"/>
    </row>
    <row r="289" spans="1:17" x14ac:dyDescent="0.2">
      <c r="A289" s="102"/>
      <c r="B289" s="27"/>
      <c r="C289" s="27"/>
      <c r="D289" s="165"/>
      <c r="E289" s="165"/>
      <c r="F289" s="165"/>
      <c r="G289" s="165"/>
      <c r="H289" s="165"/>
      <c r="I289" s="165"/>
      <c r="J289" s="165"/>
      <c r="K289" s="165"/>
      <c r="L289" s="165"/>
      <c r="M289" s="165"/>
      <c r="N289" s="27"/>
      <c r="O289" s="27"/>
      <c r="P289" s="27"/>
      <c r="Q289" s="27"/>
    </row>
    <row r="290" spans="1:17" x14ac:dyDescent="0.2">
      <c r="A290" s="102"/>
      <c r="B290" s="27"/>
      <c r="C290" s="27"/>
      <c r="D290" s="165"/>
      <c r="E290" s="165"/>
      <c r="F290" s="165"/>
      <c r="G290" s="165"/>
      <c r="H290" s="165"/>
      <c r="I290" s="165"/>
      <c r="J290" s="165"/>
      <c r="K290" s="165"/>
      <c r="L290" s="165"/>
      <c r="M290" s="165"/>
      <c r="N290" s="27"/>
      <c r="O290" s="27"/>
      <c r="P290" s="27"/>
      <c r="Q290" s="27"/>
    </row>
    <row r="291" spans="1:17" x14ac:dyDescent="0.2">
      <c r="A291" s="102"/>
      <c r="B291" s="27"/>
      <c r="C291" s="27"/>
      <c r="D291" s="165"/>
      <c r="E291" s="165"/>
      <c r="F291" s="165"/>
      <c r="G291" s="165"/>
      <c r="H291" s="165"/>
      <c r="I291" s="165"/>
      <c r="J291" s="165"/>
      <c r="K291" s="165"/>
      <c r="L291" s="165"/>
      <c r="M291" s="165"/>
      <c r="N291" s="27"/>
      <c r="O291" s="27"/>
      <c r="P291" s="27"/>
      <c r="Q291" s="27"/>
    </row>
    <row r="292" spans="1:17" x14ac:dyDescent="0.2">
      <c r="A292" s="102"/>
      <c r="B292" s="27"/>
      <c r="C292" s="27"/>
      <c r="D292" s="165"/>
      <c r="E292" s="165"/>
      <c r="F292" s="165"/>
      <c r="G292" s="165"/>
      <c r="H292" s="165"/>
      <c r="I292" s="165"/>
      <c r="J292" s="165"/>
      <c r="K292" s="165"/>
      <c r="L292" s="165"/>
      <c r="M292" s="165"/>
      <c r="N292" s="27"/>
      <c r="O292" s="27"/>
      <c r="P292" s="27"/>
      <c r="Q292" s="27"/>
    </row>
    <row r="293" spans="1:17" x14ac:dyDescent="0.2">
      <c r="A293" s="102"/>
      <c r="B293" s="27"/>
      <c r="C293" s="27"/>
      <c r="D293" s="165"/>
      <c r="E293" s="165"/>
      <c r="F293" s="165"/>
      <c r="G293" s="165"/>
      <c r="H293" s="165"/>
      <c r="I293" s="165"/>
      <c r="J293" s="165"/>
      <c r="K293" s="165"/>
      <c r="L293" s="165"/>
      <c r="M293" s="165"/>
      <c r="N293" s="27"/>
      <c r="O293" s="27"/>
      <c r="P293" s="27"/>
      <c r="Q293" s="27"/>
    </row>
    <row r="294" spans="1:17" x14ac:dyDescent="0.2">
      <c r="A294" s="102"/>
      <c r="B294" s="160"/>
      <c r="C294" s="27"/>
      <c r="D294" s="27"/>
      <c r="E294" s="27"/>
      <c r="F294" s="27"/>
      <c r="G294" s="27"/>
      <c r="H294" s="165"/>
      <c r="I294" s="165"/>
      <c r="J294" s="165"/>
      <c r="K294" s="165"/>
      <c r="L294" s="165"/>
      <c r="M294" s="165"/>
      <c r="N294" s="165"/>
      <c r="O294" s="27"/>
      <c r="P294" s="27"/>
      <c r="Q294" s="27"/>
    </row>
    <row r="295" spans="1:17" x14ac:dyDescent="0.2">
      <c r="A295" s="102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</row>
    <row r="296" spans="1:17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x14ac:dyDescent="0.2">
      <c r="A297" s="102"/>
      <c r="B297" s="307"/>
      <c r="C297" s="307"/>
      <c r="D297" s="307"/>
      <c r="E297" s="307"/>
      <c r="F297" s="307"/>
      <c r="G297" s="307"/>
      <c r="H297" s="307"/>
      <c r="I297" s="307"/>
      <c r="J297" s="307"/>
      <c r="K297" s="307"/>
      <c r="L297" s="307"/>
      <c r="M297" s="307"/>
      <c r="N297" s="27"/>
      <c r="O297" s="27"/>
      <c r="P297" s="27"/>
      <c r="Q297" s="27"/>
    </row>
    <row r="298" spans="1:17" x14ac:dyDescent="0.2">
      <c r="A298" s="102"/>
      <c r="B298" s="308"/>
      <c r="C298" s="308"/>
      <c r="D298" s="313"/>
      <c r="E298" s="308"/>
      <c r="F298" s="308"/>
      <c r="G298" s="308"/>
      <c r="H298" s="308"/>
      <c r="I298" s="308"/>
      <c r="J298" s="308"/>
      <c r="K298" s="308"/>
      <c r="L298" s="308"/>
      <c r="M298" s="308"/>
      <c r="N298" s="308"/>
      <c r="O298" s="27"/>
      <c r="P298" s="27"/>
      <c r="Q298" s="27"/>
    </row>
    <row r="299" spans="1:17" x14ac:dyDescent="0.2">
      <c r="A299" s="102"/>
      <c r="B299" s="160"/>
      <c r="C299" s="160"/>
      <c r="D299" s="160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27"/>
      <c r="P299" s="27"/>
      <c r="Q299" s="27"/>
    </row>
    <row r="300" spans="1:17" x14ac:dyDescent="0.2">
      <c r="A300" s="103"/>
      <c r="B300" s="168"/>
      <c r="C300" s="168"/>
      <c r="D300" s="27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27"/>
      <c r="P300" s="27"/>
      <c r="Q300" s="27"/>
    </row>
    <row r="301" spans="1:17" x14ac:dyDescent="0.2">
      <c r="A301" s="103"/>
      <c r="B301" s="168"/>
      <c r="C301" s="168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  <c r="Q301" s="27"/>
    </row>
    <row r="302" spans="1:17" x14ac:dyDescent="0.2">
      <c r="A302" s="103"/>
      <c r="B302" s="168"/>
      <c r="C302" s="168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  <c r="Q302" s="27"/>
    </row>
    <row r="303" spans="1:17" x14ac:dyDescent="0.2">
      <c r="A303" s="103"/>
      <c r="B303" s="168"/>
      <c r="C303" s="168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  <c r="Q303" s="27"/>
    </row>
    <row r="304" spans="1:17" x14ac:dyDescent="0.2">
      <c r="A304" s="103"/>
      <c r="B304" s="168"/>
      <c r="C304" s="168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  <c r="Q304" s="27"/>
    </row>
    <row r="305" spans="1:17" x14ac:dyDescent="0.2">
      <c r="A305" s="103"/>
      <c r="B305" s="168"/>
      <c r="C305" s="168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  <c r="Q305" s="27"/>
    </row>
    <row r="306" spans="1:17" x14ac:dyDescent="0.2">
      <c r="A306" s="103"/>
      <c r="B306" s="168"/>
      <c r="C306" s="168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  <c r="Q306" s="27"/>
    </row>
    <row r="307" spans="1:17" x14ac:dyDescent="0.2">
      <c r="A307" s="103"/>
      <c r="B307" s="168"/>
      <c r="C307" s="168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  <c r="Q307" s="27"/>
    </row>
    <row r="308" spans="1:17" x14ac:dyDescent="0.2">
      <c r="A308" s="103"/>
      <c r="B308" s="168"/>
      <c r="C308" s="168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  <c r="Q308" s="27"/>
    </row>
    <row r="309" spans="1:17" x14ac:dyDescent="0.2">
      <c r="A309" s="103"/>
      <c r="B309" s="168"/>
      <c r="C309" s="168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  <c r="Q309" s="27"/>
    </row>
    <row r="310" spans="1:17" x14ac:dyDescent="0.2">
      <c r="A310" s="103"/>
      <c r="B310" s="168"/>
      <c r="C310" s="168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  <c r="Q310" s="27"/>
    </row>
    <row r="311" spans="1:17" x14ac:dyDescent="0.2">
      <c r="A311" s="103"/>
      <c r="B311" s="168"/>
      <c r="C311" s="168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  <c r="Q311" s="27"/>
    </row>
    <row r="312" spans="1:17" x14ac:dyDescent="0.2">
      <c r="A312" s="103"/>
      <c r="B312" s="168"/>
      <c r="C312" s="168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  <c r="Q312" s="27"/>
    </row>
    <row r="313" spans="1:17" x14ac:dyDescent="0.2">
      <c r="A313" s="103"/>
      <c r="B313" s="168"/>
      <c r="C313" s="168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  <c r="Q313" s="27"/>
    </row>
    <row r="314" spans="1:17" x14ac:dyDescent="0.2">
      <c r="A314" s="103"/>
      <c r="B314" s="168"/>
      <c r="C314" s="168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  <c r="Q314" s="27"/>
    </row>
    <row r="315" spans="1:17" x14ac:dyDescent="0.2">
      <c r="A315" s="103"/>
      <c r="B315" s="168"/>
      <c r="C315" s="168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  <c r="Q315" s="27"/>
    </row>
    <row r="316" spans="1:17" x14ac:dyDescent="0.2">
      <c r="A316" s="103"/>
      <c r="B316" s="168"/>
      <c r="C316" s="168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  <c r="Q316" s="27"/>
    </row>
    <row r="317" spans="1:17" x14ac:dyDescent="0.2">
      <c r="A317" s="103"/>
      <c r="B317" s="168"/>
      <c r="C317" s="168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  <c r="Q317" s="27"/>
    </row>
    <row r="318" spans="1:17" x14ac:dyDescent="0.2">
      <c r="A318" s="103"/>
      <c r="B318" s="168"/>
      <c r="C318" s="168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  <c r="Q318" s="27"/>
    </row>
    <row r="319" spans="1:17" x14ac:dyDescent="0.2">
      <c r="A319" s="103"/>
      <c r="B319" s="168"/>
      <c r="C319" s="168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  <c r="Q319" s="27"/>
    </row>
    <row r="320" spans="1:17" x14ac:dyDescent="0.2">
      <c r="A320" s="103"/>
      <c r="B320" s="168"/>
      <c r="C320" s="168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  <c r="Q320" s="27"/>
    </row>
    <row r="321" spans="1:17" x14ac:dyDescent="0.2">
      <c r="A321" s="103"/>
      <c r="B321" s="168"/>
      <c r="C321" s="168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  <c r="Q321" s="27"/>
    </row>
    <row r="322" spans="1:17" x14ac:dyDescent="0.2">
      <c r="A322" s="103"/>
      <c r="B322" s="168"/>
      <c r="C322" s="168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  <c r="Q322" s="27"/>
    </row>
    <row r="323" spans="1:17" x14ac:dyDescent="0.2">
      <c r="A323" s="102"/>
      <c r="B323" s="27"/>
      <c r="C323" s="27"/>
      <c r="D323" s="27"/>
      <c r="E323" s="27"/>
      <c r="F323" s="104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</row>
    <row r="324" spans="1:17" x14ac:dyDescent="0.2">
      <c r="A324" s="102"/>
      <c r="B324" s="310"/>
      <c r="C324" s="311"/>
      <c r="D324" s="308"/>
      <c r="E324" s="308"/>
      <c r="F324" s="308"/>
      <c r="G324" s="308"/>
      <c r="H324" s="308"/>
      <c r="I324" s="308"/>
      <c r="J324" s="308"/>
      <c r="K324" s="308"/>
      <c r="L324" s="308"/>
      <c r="M324" s="308"/>
      <c r="N324" s="27"/>
      <c r="O324" s="27"/>
      <c r="P324" s="27"/>
      <c r="Q324" s="27"/>
    </row>
    <row r="325" spans="1:17" x14ac:dyDescent="0.2">
      <c r="A325" s="102"/>
      <c r="B325" s="311"/>
      <c r="C325" s="311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27"/>
      <c r="O325" s="27"/>
      <c r="P325" s="27"/>
      <c r="Q325" s="27"/>
    </row>
    <row r="326" spans="1:17" x14ac:dyDescent="0.2">
      <c r="A326" s="102"/>
      <c r="B326" s="309"/>
      <c r="C326" s="309"/>
      <c r="D326" s="167"/>
      <c r="E326" s="167"/>
      <c r="F326" s="167"/>
      <c r="G326" s="167"/>
      <c r="H326" s="167"/>
      <c r="I326" s="167"/>
      <c r="J326" s="167"/>
      <c r="K326" s="167"/>
      <c r="L326" s="167"/>
      <c r="M326" s="167"/>
      <c r="N326" s="27"/>
      <c r="O326" s="27"/>
      <c r="P326" s="27"/>
      <c r="Q326" s="27"/>
    </row>
    <row r="327" spans="1:17" x14ac:dyDescent="0.2">
      <c r="A327" s="102"/>
      <c r="B327" s="309"/>
      <c r="C327" s="309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27"/>
      <c r="O327" s="27"/>
      <c r="P327" s="27"/>
      <c r="Q327" s="27"/>
    </row>
    <row r="328" spans="1:17" x14ac:dyDescent="0.2">
      <c r="A328" s="102"/>
      <c r="B328" s="309"/>
      <c r="C328" s="309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27"/>
      <c r="O328" s="27"/>
      <c r="P328" s="27"/>
      <c r="Q328" s="27"/>
    </row>
    <row r="329" spans="1:17" x14ac:dyDescent="0.2">
      <c r="A329" s="102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</row>
    <row r="330" spans="1:17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</row>
    <row r="331" spans="1:17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</row>
    <row r="332" spans="1:17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</row>
    <row r="333" spans="1:17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</row>
    <row r="334" spans="1:17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</row>
    <row r="335" spans="1:17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</row>
    <row r="336" spans="1:17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</row>
    <row r="337" spans="1:17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</row>
    <row r="338" spans="1:17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</row>
    <row r="339" spans="1:17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</row>
    <row r="340" spans="1:17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</row>
    <row r="341" spans="1:17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</row>
    <row r="343" spans="1:17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</row>
    <row r="344" spans="1:17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</row>
    <row r="346" spans="1:17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</row>
    <row r="348" spans="1:17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</row>
    <row r="349" spans="1:17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</row>
    <row r="350" spans="1:17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</row>
    <row r="351" spans="1:17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</row>
    <row r="352" spans="1:17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</row>
    <row r="353" spans="1:17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</row>
    <row r="354" spans="1:17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</row>
    <row r="355" spans="1:17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</row>
    <row r="356" spans="1:17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</row>
    <row r="357" spans="1:17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</row>
    <row r="358" spans="1:17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</row>
    <row r="359" spans="1:17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</row>
    <row r="360" spans="1:17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</row>
    <row r="364" spans="1:17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</row>
    <row r="365" spans="1:17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</row>
    <row r="366" spans="1:17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</row>
    <row r="367" spans="1:17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</row>
    <row r="368" spans="1:17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</row>
    <row r="369" spans="1:17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</row>
    <row r="370" spans="1:17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</row>
    <row r="371" spans="1:17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</row>
    <row r="372" spans="1:17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</row>
    <row r="373" spans="1:17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</row>
    <row r="374" spans="1:17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</row>
    <row r="375" spans="1:17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</row>
    <row r="376" spans="1:17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</row>
    <row r="377" spans="1:17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</row>
    <row r="378" spans="1:17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</row>
    <row r="379" spans="1:17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</row>
    <row r="380" spans="1:17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</row>
    <row r="381" spans="1:17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</row>
    <row r="382" spans="1:17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</row>
    <row r="383" spans="1:17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</row>
    <row r="384" spans="1:17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</row>
    <row r="385" spans="1:17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</row>
    <row r="386" spans="1:17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</row>
    <row r="387" spans="1:17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</row>
    <row r="388" spans="1:17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</row>
    <row r="389" spans="1:17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</row>
    <row r="390" spans="1:17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</row>
    <row r="391" spans="1:17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</row>
    <row r="392" spans="1:17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</row>
    <row r="394" spans="1:17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</row>
    <row r="395" spans="1:17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</row>
    <row r="396" spans="1:17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</row>
    <row r="397" spans="1:17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</row>
    <row r="398" spans="1:17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</row>
    <row r="399" spans="1:17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</row>
    <row r="400" spans="1:17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</row>
    <row r="401" spans="1:17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</row>
    <row r="402" spans="1:17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</row>
    <row r="403" spans="1:17" x14ac:dyDescent="0.2">
      <c r="A403" s="102"/>
      <c r="B403" s="160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</row>
    <row r="404" spans="1:17" x14ac:dyDescent="0.2">
      <c r="A404" s="102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</row>
    <row r="405" spans="1:17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</row>
    <row r="406" spans="1:17" x14ac:dyDescent="0.2">
      <c r="A406" s="102"/>
      <c r="B406" s="310"/>
      <c r="C406" s="311"/>
      <c r="D406" s="308"/>
      <c r="E406" s="308"/>
      <c r="F406" s="308"/>
      <c r="G406" s="308"/>
      <c r="H406" s="308"/>
      <c r="I406" s="308"/>
      <c r="J406" s="308"/>
      <c r="K406" s="308"/>
      <c r="L406" s="308"/>
      <c r="M406" s="308"/>
      <c r="N406" s="27"/>
      <c r="O406" s="27"/>
      <c r="P406" s="27"/>
      <c r="Q406" s="27"/>
    </row>
    <row r="407" spans="1:17" x14ac:dyDescent="0.2">
      <c r="A407" s="102"/>
      <c r="B407" s="311"/>
      <c r="C407" s="311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27"/>
      <c r="O407" s="27"/>
      <c r="P407" s="27"/>
      <c r="Q407" s="27"/>
    </row>
    <row r="408" spans="1:17" x14ac:dyDescent="0.2">
      <c r="A408" s="102"/>
      <c r="B408" s="309"/>
      <c r="C408" s="309"/>
      <c r="D408" s="167"/>
      <c r="E408" s="167"/>
      <c r="F408" s="167"/>
      <c r="G408" s="167"/>
      <c r="H408" s="167"/>
      <c r="I408" s="167"/>
      <c r="J408" s="167"/>
      <c r="K408" s="167"/>
      <c r="L408" s="167"/>
      <c r="M408" s="167"/>
      <c r="N408" s="27"/>
      <c r="O408" s="27"/>
      <c r="P408" s="27"/>
      <c r="Q408" s="27"/>
    </row>
    <row r="409" spans="1:17" x14ac:dyDescent="0.2">
      <c r="A409" s="102"/>
      <c r="B409" s="309"/>
      <c r="C409" s="309"/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27"/>
      <c r="O409" s="27"/>
      <c r="P409" s="27"/>
      <c r="Q409" s="27"/>
    </row>
    <row r="410" spans="1:17" x14ac:dyDescent="0.2">
      <c r="A410" s="102"/>
      <c r="B410" s="309"/>
      <c r="C410" s="309"/>
      <c r="D410" s="167"/>
      <c r="E410" s="167"/>
      <c r="F410" s="167"/>
      <c r="G410" s="167"/>
      <c r="H410" s="167"/>
      <c r="I410" s="167"/>
      <c r="J410" s="167"/>
      <c r="K410" s="167"/>
      <c r="L410" s="167"/>
      <c r="M410" s="167"/>
      <c r="N410" s="27"/>
      <c r="O410" s="27"/>
      <c r="P410" s="27"/>
      <c r="Q410" s="27"/>
    </row>
    <row r="411" spans="1:17" x14ac:dyDescent="0.2">
      <c r="A411" s="102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</row>
    <row r="412" spans="1:17" x14ac:dyDescent="0.2">
      <c r="A412" s="102"/>
      <c r="B412" s="307"/>
      <c r="C412" s="307"/>
      <c r="D412" s="307"/>
      <c r="E412" s="307"/>
      <c r="F412" s="307"/>
      <c r="G412" s="307"/>
      <c r="H412" s="307"/>
      <c r="I412" s="307"/>
      <c r="J412" s="307"/>
      <c r="K412" s="307"/>
      <c r="L412" s="307"/>
      <c r="M412" s="307"/>
      <c r="N412" s="27"/>
      <c r="O412" s="27"/>
      <c r="P412" s="27"/>
      <c r="Q412" s="27"/>
    </row>
    <row r="413" spans="1:17" x14ac:dyDescent="0.2">
      <c r="A413" s="102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</row>
    <row r="414" spans="1:17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</row>
    <row r="415" spans="1:17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</row>
    <row r="416" spans="1:17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</row>
    <row r="418" spans="1:17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</row>
    <row r="419" spans="1:17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</row>
    <row r="420" spans="1:17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</row>
    <row r="421" spans="1:17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</row>
    <row r="422" spans="1:17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</row>
    <row r="423" spans="1:17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</row>
    <row r="424" spans="1:17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</row>
    <row r="425" spans="1:17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</row>
    <row r="426" spans="1:17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</row>
    <row r="427" spans="1:17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</row>
    <row r="428" spans="1:17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</row>
    <row r="429" spans="1:17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</row>
    <row r="430" spans="1:17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</row>
    <row r="431" spans="1:17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</row>
    <row r="432" spans="1:17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</row>
    <row r="433" spans="1:17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</row>
    <row r="434" spans="1:17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</row>
    <row r="435" spans="1:17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</row>
    <row r="436" spans="1:17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</row>
    <row r="437" spans="1:17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</row>
    <row r="438" spans="1:17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</row>
    <row r="439" spans="1:17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</row>
    <row r="440" spans="1:17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</row>
    <row r="441" spans="1:17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</row>
    <row r="442" spans="1:17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</row>
    <row r="443" spans="1:17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</row>
    <row r="444" spans="1:17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</row>
    <row r="445" spans="1:17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</row>
    <row r="446" spans="1:17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</row>
    <row r="447" spans="1:17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</row>
    <row r="448" spans="1:17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</row>
    <row r="449" spans="1:17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</row>
    <row r="450" spans="1:17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</row>
    <row r="451" spans="1:17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</row>
    <row r="452" spans="1:17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</row>
    <row r="453" spans="1:17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</row>
    <row r="454" spans="1:17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</row>
    <row r="455" spans="1:17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</row>
  </sheetData>
  <mergeCells count="94">
    <mergeCell ref="F13:L14"/>
    <mergeCell ref="B2:M2"/>
    <mergeCell ref="N2:O2"/>
    <mergeCell ref="B6:M7"/>
    <mergeCell ref="B8:M8"/>
    <mergeCell ref="F10:M11"/>
    <mergeCell ref="F15:L16"/>
    <mergeCell ref="D26:E26"/>
    <mergeCell ref="F26:I26"/>
    <mergeCell ref="J26:K27"/>
    <mergeCell ref="B27:C27"/>
    <mergeCell ref="D27:E27"/>
    <mergeCell ref="F27:G27"/>
    <mergeCell ref="H27:I27"/>
    <mergeCell ref="D60:E60"/>
    <mergeCell ref="F60:I60"/>
    <mergeCell ref="J60:K61"/>
    <mergeCell ref="B61:C62"/>
    <mergeCell ref="D61:E61"/>
    <mergeCell ref="F61:G61"/>
    <mergeCell ref="H61:I61"/>
    <mergeCell ref="B29:B40"/>
    <mergeCell ref="B41:C41"/>
    <mergeCell ref="B42:B53"/>
    <mergeCell ref="B54:C54"/>
    <mergeCell ref="B55:M55"/>
    <mergeCell ref="B63:B65"/>
    <mergeCell ref="B66:B68"/>
    <mergeCell ref="B76:D76"/>
    <mergeCell ref="E76:F76"/>
    <mergeCell ref="G76:J76"/>
    <mergeCell ref="B107:C107"/>
    <mergeCell ref="K76:L77"/>
    <mergeCell ref="E77:F77"/>
    <mergeCell ref="G77:H77"/>
    <mergeCell ref="I77:J77"/>
    <mergeCell ref="D103:E103"/>
    <mergeCell ref="F103:I103"/>
    <mergeCell ref="J103:K104"/>
    <mergeCell ref="B104:C105"/>
    <mergeCell ref="D104:E104"/>
    <mergeCell ref="F104:G104"/>
    <mergeCell ref="H104:I104"/>
    <mergeCell ref="B106:C106"/>
    <mergeCell ref="B108:C108"/>
    <mergeCell ref="H116:I116"/>
    <mergeCell ref="B173:C173"/>
    <mergeCell ref="D173:E173"/>
    <mergeCell ref="F173:G173"/>
    <mergeCell ref="H173:I173"/>
    <mergeCell ref="J173:K173"/>
    <mergeCell ref="L173:M173"/>
    <mergeCell ref="B175:B186"/>
    <mergeCell ref="B187:C187"/>
    <mergeCell ref="B188:B199"/>
    <mergeCell ref="B200:C200"/>
    <mergeCell ref="L235:M235"/>
    <mergeCell ref="B201:M201"/>
    <mergeCell ref="B202:M202"/>
    <mergeCell ref="B203:M203"/>
    <mergeCell ref="B204:M204"/>
    <mergeCell ref="B235:C236"/>
    <mergeCell ref="D235:E235"/>
    <mergeCell ref="F235:G235"/>
    <mergeCell ref="H235:I235"/>
    <mergeCell ref="J235:K235"/>
    <mergeCell ref="L324:M324"/>
    <mergeCell ref="B237:B239"/>
    <mergeCell ref="B240:B242"/>
    <mergeCell ref="B297:M297"/>
    <mergeCell ref="B298:D298"/>
    <mergeCell ref="E298:F298"/>
    <mergeCell ref="G298:H298"/>
    <mergeCell ref="I298:J298"/>
    <mergeCell ref="K298:L298"/>
    <mergeCell ref="M298:N298"/>
    <mergeCell ref="B324:C325"/>
    <mergeCell ref="D324:E324"/>
    <mergeCell ref="F324:G324"/>
    <mergeCell ref="H324:I324"/>
    <mergeCell ref="J324:K324"/>
    <mergeCell ref="B326:C326"/>
    <mergeCell ref="B327:C327"/>
    <mergeCell ref="B328:C328"/>
    <mergeCell ref="B406:C407"/>
    <mergeCell ref="D406:E406"/>
    <mergeCell ref="B412:M412"/>
    <mergeCell ref="H406:I406"/>
    <mergeCell ref="J406:K406"/>
    <mergeCell ref="L406:M406"/>
    <mergeCell ref="B408:C408"/>
    <mergeCell ref="B409:C409"/>
    <mergeCell ref="B410:C410"/>
    <mergeCell ref="F406:G406"/>
  </mergeCells>
  <conditionalFormatting sqref="B101:L101">
    <cfRule type="expression" dxfId="6" priority="13" stopIfTrue="1">
      <formula>$E101=""</formula>
    </cfRule>
    <cfRule type="expression" priority="14" stopIfTrue="1">
      <formula>"$F101="""""</formula>
    </cfRule>
  </conditionalFormatting>
  <conditionalFormatting sqref="B100:L100">
    <cfRule type="expression" dxfId="5" priority="11" stopIfTrue="1">
      <formula>$E100=""</formula>
    </cfRule>
    <cfRule type="expression" priority="12" stopIfTrue="1">
      <formula>"$F101="""""</formula>
    </cfRule>
  </conditionalFormatting>
  <conditionalFormatting sqref="B99:L99">
    <cfRule type="expression" dxfId="4" priority="9" stopIfTrue="1">
      <formula>$E99=""</formula>
    </cfRule>
    <cfRule type="expression" priority="10" stopIfTrue="1">
      <formula>"$F101="""""</formula>
    </cfRule>
  </conditionalFormatting>
  <conditionalFormatting sqref="B98:L98">
    <cfRule type="expression" dxfId="3" priority="7" stopIfTrue="1">
      <formula>$E98=""</formula>
    </cfRule>
    <cfRule type="expression" priority="8" stopIfTrue="1">
      <formula>"$F101="""""</formula>
    </cfRule>
  </conditionalFormatting>
  <conditionalFormatting sqref="B101:L101">
    <cfRule type="expression" dxfId="2" priority="5" stopIfTrue="1">
      <formula>$E101=""</formula>
    </cfRule>
    <cfRule type="expression" priority="6" stopIfTrue="1">
      <formula>"$F101="""""</formula>
    </cfRule>
  </conditionalFormatting>
  <conditionalFormatting sqref="B100:L100">
    <cfRule type="expression" dxfId="1" priority="3" stopIfTrue="1">
      <formula>$E100=""</formula>
    </cfRule>
    <cfRule type="expression" priority="4" stopIfTrue="1">
      <formula>"$F101="""""</formula>
    </cfRule>
  </conditionalFormatting>
  <conditionalFormatting sqref="B99:L99">
    <cfRule type="expression" dxfId="0" priority="1" stopIfTrue="1">
      <formula>$E99=""</formula>
    </cfRule>
    <cfRule type="expression" priority="2" stopIfTrue="1">
      <formula>"$F101="""""</formula>
    </cfRule>
  </conditionalFormatting>
  <pageMargins left="0.75" right="0.75" top="1" bottom="0.48" header="0" footer="0"/>
  <pageSetup paperSize="9" scale="54" orientation="portrait" horizontalDpi="300" verticalDpi="300" r:id="rId1"/>
  <headerFooter alignWithMargins="0"/>
  <rowBreaks count="2" manualBreakCount="2">
    <brk id="110" min="1" max="11" man="1"/>
    <brk id="16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Abr-13 NºOP</vt:lpstr>
      <vt:lpstr>Abr 2013 - UF</vt:lpstr>
      <vt:lpstr>Abr 2013 - US$</vt:lpstr>
      <vt:lpstr>'Abr 2013 - UF'!Área_de_impresión</vt:lpstr>
      <vt:lpstr>'Abr 2013 - US$'!Área_de_impresión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Pezoa Flores Vanessa Olivia</dc:creator>
  <cp:lastModifiedBy>Pezoa Flores Vanessa Olivia</cp:lastModifiedBy>
  <dcterms:created xsi:type="dcterms:W3CDTF">2013-05-29T16:29:02Z</dcterms:created>
  <dcterms:modified xsi:type="dcterms:W3CDTF">2013-05-30T15:48:03Z</dcterms:modified>
</cp:coreProperties>
</file>