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8675" windowHeight="10530"/>
  </bookViews>
  <sheets>
    <sheet name="Diciembre 2014" sheetId="1" r:id="rId1"/>
  </sheets>
  <definedNames>
    <definedName name="_xlnm._FilterDatabase" localSheetId="0" hidden="1">'Diciembre 2014'!$C$51:$O$54</definedName>
  </definedNames>
  <calcPr calcId="145621"/>
</workbook>
</file>

<file path=xl/calcChain.xml><?xml version="1.0" encoding="utf-8"?>
<calcChain xmlns="http://schemas.openxmlformats.org/spreadsheetml/2006/main">
  <c r="O45" i="1" l="1"/>
  <c r="L45" i="1"/>
  <c r="K45" i="1"/>
  <c r="I45" i="1"/>
  <c r="H45" i="1"/>
  <c r="G45" i="1"/>
  <c r="E45" i="1"/>
  <c r="D45" i="1"/>
  <c r="C45" i="1"/>
  <c r="J44" i="1"/>
  <c r="M44" i="1" s="1"/>
  <c r="F44" i="1"/>
  <c r="J43" i="1"/>
  <c r="M43" i="1" s="1"/>
  <c r="F43" i="1"/>
  <c r="J42" i="1"/>
  <c r="M42" i="1" s="1"/>
  <c r="F42" i="1"/>
  <c r="J41" i="1"/>
  <c r="M41" i="1" s="1"/>
  <c r="F41" i="1"/>
  <c r="J40" i="1"/>
  <c r="M40" i="1" s="1"/>
  <c r="F40" i="1"/>
  <c r="J39" i="1"/>
  <c r="M39" i="1" s="1"/>
  <c r="F39" i="1"/>
  <c r="J38" i="1"/>
  <c r="M38" i="1" s="1"/>
  <c r="F38" i="1"/>
  <c r="J37" i="1"/>
  <c r="M37" i="1" s="1"/>
  <c r="F37" i="1"/>
  <c r="J36" i="1"/>
  <c r="M36" i="1" s="1"/>
  <c r="F36" i="1"/>
  <c r="J35" i="1"/>
  <c r="M35" i="1" s="1"/>
  <c r="F35" i="1"/>
  <c r="J34" i="1"/>
  <c r="M34" i="1" s="1"/>
  <c r="F34" i="1"/>
  <c r="J33" i="1"/>
  <c r="M33" i="1" s="1"/>
  <c r="F33" i="1"/>
  <c r="J32" i="1"/>
  <c r="M32" i="1" s="1"/>
  <c r="F32" i="1"/>
  <c r="J31" i="1"/>
  <c r="M31" i="1" s="1"/>
  <c r="F31" i="1"/>
  <c r="J30" i="1"/>
  <c r="M30" i="1" s="1"/>
  <c r="F30" i="1"/>
  <c r="J29" i="1"/>
  <c r="M29" i="1" s="1"/>
  <c r="F29" i="1"/>
  <c r="J28" i="1"/>
  <c r="M28" i="1" s="1"/>
  <c r="F28" i="1"/>
  <c r="J27" i="1"/>
  <c r="M27" i="1" s="1"/>
  <c r="F27" i="1"/>
  <c r="J26" i="1"/>
  <c r="M26" i="1" s="1"/>
  <c r="F26" i="1"/>
  <c r="J25" i="1"/>
  <c r="M25" i="1" s="1"/>
  <c r="F25" i="1"/>
  <c r="J24" i="1"/>
  <c r="M24" i="1" s="1"/>
  <c r="F24" i="1"/>
  <c r="J23" i="1"/>
  <c r="M23" i="1" s="1"/>
  <c r="F23" i="1"/>
  <c r="J22" i="1"/>
  <c r="M22" i="1" s="1"/>
  <c r="F22" i="1"/>
  <c r="J21" i="1"/>
  <c r="M21" i="1" s="1"/>
  <c r="F21" i="1"/>
  <c r="J20" i="1"/>
  <c r="M20" i="1" s="1"/>
  <c r="F20" i="1"/>
  <c r="J19" i="1"/>
  <c r="M19" i="1" s="1"/>
  <c r="F19" i="1"/>
  <c r="J18" i="1"/>
  <c r="M18" i="1" s="1"/>
  <c r="F18" i="1"/>
  <c r="J17" i="1"/>
  <c r="M17" i="1" s="1"/>
  <c r="F17" i="1"/>
  <c r="J16" i="1"/>
  <c r="M16" i="1" s="1"/>
  <c r="F16" i="1"/>
  <c r="J15" i="1"/>
  <c r="M15" i="1" s="1"/>
  <c r="F15" i="1"/>
  <c r="J14" i="1"/>
  <c r="M14" i="1" s="1"/>
  <c r="F14" i="1"/>
  <c r="J13" i="1"/>
  <c r="M13" i="1" s="1"/>
  <c r="F13" i="1"/>
  <c r="J12" i="1"/>
  <c r="M12" i="1" s="1"/>
  <c r="F12" i="1"/>
  <c r="J11" i="1"/>
  <c r="M11" i="1" s="1"/>
  <c r="F11" i="1"/>
  <c r="J10" i="1"/>
  <c r="M10" i="1" s="1"/>
  <c r="F10" i="1"/>
  <c r="J9" i="1"/>
  <c r="J45" i="1" s="1"/>
  <c r="F9" i="1"/>
  <c r="F45" i="1" s="1"/>
  <c r="M9" i="1" l="1"/>
  <c r="N9" i="1" l="1"/>
  <c r="M45" i="1"/>
  <c r="N12" i="1" l="1"/>
  <c r="N40" i="1"/>
  <c r="N27" i="1"/>
  <c r="N39" i="1"/>
  <c r="N24" i="1"/>
  <c r="N15" i="1"/>
  <c r="N31" i="1"/>
  <c r="N26" i="1"/>
  <c r="N44" i="1"/>
  <c r="N37" i="1"/>
  <c r="N25" i="1"/>
  <c r="N20" i="1"/>
  <c r="N13" i="1"/>
  <c r="N29" i="1"/>
  <c r="N43" i="1"/>
  <c r="N30" i="1"/>
  <c r="N19" i="1"/>
  <c r="N35" i="1"/>
  <c r="N34" i="1"/>
  <c r="N14" i="1"/>
  <c r="N21" i="1"/>
  <c r="N11" i="1"/>
  <c r="N42" i="1"/>
  <c r="N22" i="1"/>
  <c r="N17" i="1"/>
  <c r="N33" i="1"/>
  <c r="N10" i="1"/>
  <c r="N45" i="1" s="1"/>
  <c r="N38" i="1"/>
  <c r="N23" i="1"/>
  <c r="N41" i="1"/>
  <c r="N36" i="1"/>
  <c r="N28" i="1"/>
  <c r="N32" i="1"/>
  <c r="N18" i="1"/>
  <c r="N16" i="1"/>
</calcChain>
</file>

<file path=xl/sharedStrings.xml><?xml version="1.0" encoding="utf-8"?>
<sst xmlns="http://schemas.openxmlformats.org/spreadsheetml/2006/main" count="67" uniqueCount="61">
  <si>
    <r>
      <t xml:space="preserve">SANCIONES Y MULTAS APLICADAS POR CCLV - </t>
    </r>
    <r>
      <rPr>
        <b/>
        <sz val="14"/>
        <color indexed="10"/>
        <rFont val="Calibri"/>
        <family val="2"/>
      </rPr>
      <t>DICIEMBRE 2014</t>
    </r>
  </si>
  <si>
    <t>Información en base a reporte de sanciones y multas aplicadas por CCLV, Contraparte Central S.A. conforme a sus normas de funcionamiento, disponible en la página web www.cclv.cl</t>
  </si>
  <si>
    <t>Información histórica de sanciones y multas aplicadas por CCLV, Contraparte Central S.A. desde incio de sus operaciones (agosto 2010) hasta el fin del mes indicado en el título.</t>
  </si>
  <si>
    <t>RANKING HISTORICO DE AGENTES SANCIONADOS Y MULTADOS POR CCLV, SEGREGADO POR TIPO DE ACUERDO A SUS NORMAS DE FUNCIONAMIENTO</t>
  </si>
  <si>
    <t>Sanción tipo A</t>
  </si>
  <si>
    <t>Multa tipo B</t>
  </si>
  <si>
    <t>Multa</t>
  </si>
  <si>
    <t>Total</t>
  </si>
  <si>
    <t>Agente</t>
  </si>
  <si>
    <t>PH</t>
  </si>
  <si>
    <t>PM</t>
  </si>
  <si>
    <t>RV</t>
  </si>
  <si>
    <t>Tipo C</t>
  </si>
  <si>
    <t>Tipo D</t>
  </si>
  <si>
    <t>N°</t>
  </si>
  <si>
    <t>%</t>
  </si>
  <si>
    <t>UF</t>
  </si>
  <si>
    <t>BBVA Corredores de Bolsa Ltda.</t>
  </si>
  <si>
    <t>Santander S.A. Corredores de Bolsa</t>
  </si>
  <si>
    <t>BCI Corredor de Bolsa S.A.</t>
  </si>
  <si>
    <t>Corpbanca Corredores de Bolsa S.A.</t>
  </si>
  <si>
    <t>BICE Inversiones Corredores de Bolsa S.A.</t>
  </si>
  <si>
    <t>Bancoestado S.A. Corredores de Bolsa</t>
  </si>
  <si>
    <t>GBM Corredores de Bolsa Ltda.</t>
  </si>
  <si>
    <t>Larraín Vial S.A. Corredora de Bolsa</t>
  </si>
  <si>
    <t>IM Trust S.A. Corredores de Bolsa</t>
  </si>
  <si>
    <t>Valores Security S.A. Corredores de Bolsa</t>
  </si>
  <si>
    <t>Euroamérica Corredores de Bolsa S.A.</t>
  </si>
  <si>
    <t>Merrill Lynch Corredores de Bolsa SpA</t>
  </si>
  <si>
    <t>Scotia Corredora de Bolsa Chile S.A.</t>
  </si>
  <si>
    <t>BTG Pactual Chile Corredores de Bolsa S.A.</t>
  </si>
  <si>
    <t>Banchile Corredores de Bolsa S.A.</t>
  </si>
  <si>
    <t>MBI, Corredores de Bolsa S.A.</t>
  </si>
  <si>
    <t>Penta Corredores de Bolsa S.A.</t>
  </si>
  <si>
    <t>Consorcio Corredores de Bolsa S.A.</t>
  </si>
  <si>
    <t>Cruz del Sur Corredora de Bolsa S.A.</t>
  </si>
  <si>
    <t>Deutsche Securities Corredores de Bolsa Ltda.</t>
  </si>
  <si>
    <t>J.P. Morgan Corredores de Bolsa SpA</t>
  </si>
  <si>
    <t>Tanner Corredores de Bolsa S.A.</t>
  </si>
  <si>
    <t>Negocios y Valores S.A., Corredores de Bolsa</t>
  </si>
  <si>
    <t>Itaú BBA Chile Corredor de Bolsa Ltda.</t>
  </si>
  <si>
    <t>Invertironline - FIT Research Corredores de Bolsa S.A.</t>
  </si>
  <si>
    <t>Deutsche Bank (Chile)</t>
  </si>
  <si>
    <t>VanTrust Capital Corredores de Bolsa S.A.</t>
  </si>
  <si>
    <t>Molina y Swett S.A. Corredores de Bolsa (*)</t>
  </si>
  <si>
    <t>CB Corredores de Bolsa S.A. (*)</t>
  </si>
  <si>
    <t>Jaime Larraín y Compañía Corredores de Bolsa Ltda.</t>
  </si>
  <si>
    <t>CHG Corredores de Bolsa S.A.</t>
  </si>
  <si>
    <t>​Itaú Chile Administradora General de Fondos S.A.</t>
  </si>
  <si>
    <t>Finanzas y Negocios S.A. Corredores de Bolsa</t>
  </si>
  <si>
    <t>Renta 4 Corredores de Bolsa S.A.</t>
  </si>
  <si>
    <t>Ugarte y Cía. Corredores de Bolsa S.A. (*)</t>
  </si>
  <si>
    <t>Valenzuela Lafourcade S.A. Corredores de Bolsa (*)</t>
  </si>
  <si>
    <t>TOTAL</t>
  </si>
  <si>
    <t>(*) Agentes que a la fecha no operan en CCLV.</t>
  </si>
  <si>
    <t xml:space="preserve">Sistema de Contraparte Central: </t>
  </si>
  <si>
    <r>
      <t>Sistema que compensa y liquida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 y otros conforme a sus normas de funcionamiento.</t>
    </r>
  </si>
  <si>
    <t xml:space="preserve">Sistema de Cámara de Compensación: </t>
  </si>
  <si>
    <t>Sistema que compensa y liquida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</si>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</sst>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6" fillId="0" borderId="0" xfId="1" applyFont="1" applyAlignment="1">
      <alignment vertical="top"/>
    </xf>
    <xf numFmtId="0" fontId="7" fillId="0" borderId="4" xfId="1" applyFont="1" applyBorder="1" applyAlignment="1"/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 wrapText="1"/>
    </xf>
    <xf numFmtId="0" fontId="7" fillId="0" borderId="9" xfId="1" applyFont="1" applyBorder="1"/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3" fillId="0" borderId="5" xfId="1" applyFont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7" fillId="0" borderId="6" xfId="2" applyNumberFormat="1" applyFont="1" applyFill="1" applyBorder="1" applyAlignment="1">
      <alignment horizontal="center"/>
    </xf>
    <xf numFmtId="2" fontId="7" fillId="0" borderId="7" xfId="1" applyNumberFormat="1" applyFont="1" applyBorder="1" applyAlignment="1"/>
    <xf numFmtId="0" fontId="3" fillId="0" borderId="16" xfId="1" applyFont="1" applyBorder="1"/>
    <xf numFmtId="0" fontId="3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164" fontId="7" fillId="0" borderId="17" xfId="2" applyNumberFormat="1" applyFont="1" applyFill="1" applyBorder="1" applyAlignment="1">
      <alignment horizontal="center"/>
    </xf>
    <xf numFmtId="2" fontId="7" fillId="0" borderId="18" xfId="1" applyNumberFormat="1" applyFont="1" applyBorder="1" applyAlignment="1"/>
    <xf numFmtId="0" fontId="3" fillId="0" borderId="20" xfId="1" applyFont="1" applyBorder="1"/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2" fontId="7" fillId="0" borderId="23" xfId="1" applyNumberFormat="1" applyFont="1" applyBorder="1" applyAlignment="1"/>
    <xf numFmtId="0" fontId="3" fillId="2" borderId="10" xfId="1" applyFont="1" applyFill="1" applyBorder="1"/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9" fontId="7" fillId="2" borderId="11" xfId="2" applyFont="1" applyFill="1" applyBorder="1" applyAlignment="1">
      <alignment horizontal="center"/>
    </xf>
    <xf numFmtId="165" fontId="7" fillId="2" borderId="12" xfId="1" applyNumberFormat="1" applyFont="1" applyFill="1" applyBorder="1" applyAlignment="1"/>
    <xf numFmtId="4" fontId="3" fillId="0" borderId="0" xfId="1" applyNumberFormat="1" applyFont="1"/>
    <xf numFmtId="0" fontId="2" fillId="0" borderId="0" xfId="1" applyFont="1"/>
    <xf numFmtId="0" fontId="2" fillId="0" borderId="0" xfId="1"/>
    <xf numFmtId="0" fontId="8" fillId="0" borderId="24" xfId="1" applyFont="1" applyBorder="1" applyAlignment="1">
      <alignment horizontal="left" vertical="top"/>
    </xf>
    <xf numFmtId="0" fontId="9" fillId="0" borderId="25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center" vertical="top"/>
    </xf>
    <xf numFmtId="0" fontId="9" fillId="0" borderId="26" xfId="1" applyFont="1" applyBorder="1" applyAlignment="1">
      <alignment horizontal="left" vertical="top" wrapText="1"/>
    </xf>
    <xf numFmtId="0" fontId="9" fillId="0" borderId="21" xfId="1" applyFont="1" applyBorder="1" applyAlignment="1">
      <alignment horizontal="left" vertical="top" wrapText="1"/>
    </xf>
    <xf numFmtId="0" fontId="9" fillId="0" borderId="27" xfId="1" applyFont="1" applyBorder="1" applyAlignment="1">
      <alignment horizontal="left" vertical="top" wrapText="1"/>
    </xf>
    <xf numFmtId="0" fontId="8" fillId="0" borderId="28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29" xfId="1" applyFont="1" applyBorder="1" applyAlignment="1">
      <alignment horizontal="left" vertical="top" wrapText="1"/>
    </xf>
    <xf numFmtId="0" fontId="8" fillId="0" borderId="30" xfId="1" applyFont="1" applyBorder="1" applyAlignment="1">
      <alignment horizontal="left" vertical="top"/>
    </xf>
    <xf numFmtId="0" fontId="8" fillId="0" borderId="31" xfId="1" applyFont="1" applyBorder="1" applyAlignment="1">
      <alignment horizontal="left" vertical="top"/>
    </xf>
    <xf numFmtId="0" fontId="8" fillId="0" borderId="32" xfId="1" applyFont="1" applyBorder="1" applyAlignment="1">
      <alignment horizontal="left" vertical="top"/>
    </xf>
  </cellXfs>
  <cellStyles count="12">
    <cellStyle name="Hipervínculo 2" xfId="3"/>
    <cellStyle name="Normal" xfId="0" builtinId="0"/>
    <cellStyle name="Normal 10" xfId="1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aje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4"/>
  <sheetViews>
    <sheetView showGridLines="0" tabSelected="1" workbookViewId="0">
      <selection activeCell="B4" sqref="B4"/>
    </sheetView>
  </sheetViews>
  <sheetFormatPr baseColWidth="10" defaultRowHeight="12.75" x14ac:dyDescent="0.2"/>
  <cols>
    <col min="1" max="1" width="4.28515625" style="56" customWidth="1"/>
    <col min="2" max="2" width="48.42578125" style="56" customWidth="1"/>
    <col min="3" max="10" width="7" style="56" customWidth="1"/>
    <col min="11" max="12" width="10.42578125" style="56" customWidth="1"/>
    <col min="13" max="14" width="7" style="56" customWidth="1"/>
    <col min="15" max="15" width="10" style="56" customWidth="1"/>
    <col min="16" max="16384" width="11.42578125" style="56"/>
  </cols>
  <sheetData>
    <row r="1" spans="2:15" s="1" customFormat="1" ht="15.75" thickBot="1" x14ac:dyDescent="0.3"/>
    <row r="2" spans="2:15" s="1" customFormat="1" ht="19.5" thickBot="1" x14ac:dyDescent="0.3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12" customHeight="1" x14ac:dyDescent="0.25">
      <c r="B3" s="5" t="s">
        <v>1</v>
      </c>
    </row>
    <row r="4" spans="2:15" s="1" customFormat="1" ht="19.5" customHeight="1" x14ac:dyDescent="0.25">
      <c r="B4" s="5" t="s">
        <v>2</v>
      </c>
    </row>
    <row r="5" spans="2:15" s="1" customFormat="1" ht="15.75" thickBot="1" x14ac:dyDescent="0.3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5" s="1" customFormat="1" ht="16.5" thickTop="1" thickBot="1" x14ac:dyDescent="0.3"/>
    <row r="7" spans="2:15" s="1" customFormat="1" ht="15.75" customHeight="1" thickBot="1" x14ac:dyDescent="0.3">
      <c r="C7" s="7" t="s">
        <v>4</v>
      </c>
      <c r="D7" s="8"/>
      <c r="E7" s="8"/>
      <c r="F7" s="8"/>
      <c r="G7" s="7" t="s">
        <v>5</v>
      </c>
      <c r="H7" s="8"/>
      <c r="I7" s="8"/>
      <c r="J7" s="9"/>
      <c r="K7" s="10" t="s">
        <v>6</v>
      </c>
      <c r="L7" s="10" t="s">
        <v>6</v>
      </c>
      <c r="M7" s="11" t="s">
        <v>7</v>
      </c>
      <c r="N7" s="12"/>
      <c r="O7" s="13"/>
    </row>
    <row r="8" spans="2:15" s="1" customFormat="1" ht="15.75" thickBot="1" x14ac:dyDescent="0.3">
      <c r="B8" s="14" t="s">
        <v>8</v>
      </c>
      <c r="C8" s="15" t="s">
        <v>9</v>
      </c>
      <c r="D8" s="16" t="s">
        <v>10</v>
      </c>
      <c r="E8" s="16" t="s">
        <v>11</v>
      </c>
      <c r="F8" s="16" t="s">
        <v>7</v>
      </c>
      <c r="G8" s="15" t="s">
        <v>9</v>
      </c>
      <c r="H8" s="16" t="s">
        <v>10</v>
      </c>
      <c r="I8" s="16" t="s">
        <v>11</v>
      </c>
      <c r="J8" s="17" t="s">
        <v>7</v>
      </c>
      <c r="K8" s="18" t="s">
        <v>12</v>
      </c>
      <c r="L8" s="18" t="s">
        <v>13</v>
      </c>
      <c r="M8" s="19" t="s">
        <v>14</v>
      </c>
      <c r="N8" s="20" t="s">
        <v>15</v>
      </c>
      <c r="O8" s="17" t="s">
        <v>16</v>
      </c>
    </row>
    <row r="9" spans="2:15" s="1" customFormat="1" ht="15" x14ac:dyDescent="0.25">
      <c r="B9" s="21" t="s">
        <v>17</v>
      </c>
      <c r="C9" s="22">
        <v>23</v>
      </c>
      <c r="D9" s="23">
        <v>7</v>
      </c>
      <c r="E9" s="23">
        <v>2</v>
      </c>
      <c r="F9" s="24">
        <f>+SUM(C9:E9)</f>
        <v>32</v>
      </c>
      <c r="G9" s="22">
        <v>65</v>
      </c>
      <c r="H9" s="23">
        <v>10</v>
      </c>
      <c r="I9" s="23"/>
      <c r="J9" s="25">
        <f>+SUM(G9:I9)</f>
        <v>75</v>
      </c>
      <c r="K9" s="24">
        <v>4</v>
      </c>
      <c r="L9" s="26"/>
      <c r="M9" s="27">
        <f>+J9+F9+K9+L9</f>
        <v>111</v>
      </c>
      <c r="N9" s="28">
        <f>+M9/$M$45</f>
        <v>0.13058823529411764</v>
      </c>
      <c r="O9" s="29">
        <v>1648.56</v>
      </c>
    </row>
    <row r="10" spans="2:15" s="1" customFormat="1" ht="15" x14ac:dyDescent="0.25">
      <c r="B10" s="30" t="s">
        <v>18</v>
      </c>
      <c r="C10" s="31">
        <v>17</v>
      </c>
      <c r="D10" s="32">
        <v>8</v>
      </c>
      <c r="E10" s="32">
        <v>2</v>
      </c>
      <c r="F10" s="33">
        <f>+SUM(C10:E10)</f>
        <v>27</v>
      </c>
      <c r="G10" s="31">
        <v>63</v>
      </c>
      <c r="H10" s="32">
        <v>12</v>
      </c>
      <c r="I10" s="32"/>
      <c r="J10" s="34">
        <f>+SUM(G10:I10)</f>
        <v>75</v>
      </c>
      <c r="K10" s="33">
        <v>6</v>
      </c>
      <c r="L10" s="35"/>
      <c r="M10" s="36">
        <f>+J10+F10+K10+L10</f>
        <v>108</v>
      </c>
      <c r="N10" s="37">
        <f>+M10/$M$45</f>
        <v>0.12705882352941175</v>
      </c>
      <c r="O10" s="38">
        <v>2127.7840000000006</v>
      </c>
    </row>
    <row r="11" spans="2:15" s="1" customFormat="1" ht="15" x14ac:dyDescent="0.25">
      <c r="B11" s="30" t="s">
        <v>19</v>
      </c>
      <c r="C11" s="31">
        <v>12</v>
      </c>
      <c r="D11" s="32">
        <v>4</v>
      </c>
      <c r="E11" s="32">
        <v>4</v>
      </c>
      <c r="F11" s="33">
        <f>+SUM(C11:E11)</f>
        <v>20</v>
      </c>
      <c r="G11" s="31">
        <v>22</v>
      </c>
      <c r="H11" s="32">
        <v>4</v>
      </c>
      <c r="I11" s="32">
        <v>3</v>
      </c>
      <c r="J11" s="34">
        <f>+SUM(G11:I11)</f>
        <v>29</v>
      </c>
      <c r="K11" s="33">
        <v>2</v>
      </c>
      <c r="L11" s="35"/>
      <c r="M11" s="36">
        <f>+J11+F11+K11+L11</f>
        <v>51</v>
      </c>
      <c r="N11" s="37">
        <f>+M11/$M$45</f>
        <v>0.06</v>
      </c>
      <c r="O11" s="38">
        <v>575.64</v>
      </c>
    </row>
    <row r="12" spans="2:15" s="1" customFormat="1" ht="15" x14ac:dyDescent="0.25">
      <c r="B12" s="30" t="s">
        <v>20</v>
      </c>
      <c r="C12" s="31">
        <v>14</v>
      </c>
      <c r="D12" s="32">
        <v>4</v>
      </c>
      <c r="E12" s="32">
        <v>0</v>
      </c>
      <c r="F12" s="33">
        <f>+SUM(C12:E12)</f>
        <v>18</v>
      </c>
      <c r="G12" s="31">
        <v>28</v>
      </c>
      <c r="H12" s="32">
        <v>1</v>
      </c>
      <c r="I12" s="32"/>
      <c r="J12" s="34">
        <f>+SUM(G12:I12)</f>
        <v>29</v>
      </c>
      <c r="K12" s="33">
        <v>1</v>
      </c>
      <c r="L12" s="35"/>
      <c r="M12" s="36">
        <f>+J12+F12+K12+L12</f>
        <v>48</v>
      </c>
      <c r="N12" s="37">
        <f>+M12/$M$45</f>
        <v>5.647058823529412E-2</v>
      </c>
      <c r="O12" s="38">
        <v>1082.33</v>
      </c>
    </row>
    <row r="13" spans="2:15" s="1" customFormat="1" ht="15" x14ac:dyDescent="0.25">
      <c r="B13" s="30" t="s">
        <v>21</v>
      </c>
      <c r="C13" s="31">
        <v>10</v>
      </c>
      <c r="D13" s="32">
        <v>5</v>
      </c>
      <c r="E13" s="32">
        <v>2</v>
      </c>
      <c r="F13" s="33">
        <f>+SUM(C13:E13)</f>
        <v>17</v>
      </c>
      <c r="G13" s="31">
        <v>22</v>
      </c>
      <c r="H13" s="32">
        <v>1</v>
      </c>
      <c r="I13" s="32"/>
      <c r="J13" s="34">
        <f>+SUM(G13:I13)</f>
        <v>23</v>
      </c>
      <c r="K13" s="33">
        <v>1</v>
      </c>
      <c r="L13" s="35"/>
      <c r="M13" s="36">
        <f>+J13+F13+K13+L13</f>
        <v>41</v>
      </c>
      <c r="N13" s="37">
        <f>+M13/$M$45</f>
        <v>4.8235294117647057E-2</v>
      </c>
      <c r="O13" s="38">
        <v>428.5</v>
      </c>
    </row>
    <row r="14" spans="2:15" s="1" customFormat="1" ht="15" x14ac:dyDescent="0.25">
      <c r="B14" s="30" t="s">
        <v>22</v>
      </c>
      <c r="C14" s="31">
        <v>9</v>
      </c>
      <c r="D14" s="32">
        <v>1</v>
      </c>
      <c r="E14" s="32">
        <v>0</v>
      </c>
      <c r="F14" s="33">
        <f>+SUM(C14:E14)</f>
        <v>10</v>
      </c>
      <c r="G14" s="31">
        <v>27</v>
      </c>
      <c r="H14" s="32">
        <v>1</v>
      </c>
      <c r="I14" s="32"/>
      <c r="J14" s="34">
        <f>+SUM(G14:I14)</f>
        <v>28</v>
      </c>
      <c r="K14" s="33"/>
      <c r="L14" s="35"/>
      <c r="M14" s="36">
        <f>+J14+F14+K14+L14</f>
        <v>38</v>
      </c>
      <c r="N14" s="37">
        <f>+M14/$M$45</f>
        <v>4.4705882352941179E-2</v>
      </c>
      <c r="O14" s="38">
        <v>623.95000000000005</v>
      </c>
    </row>
    <row r="15" spans="2:15" s="1" customFormat="1" ht="15" x14ac:dyDescent="0.25">
      <c r="B15" s="30" t="s">
        <v>23</v>
      </c>
      <c r="C15" s="31">
        <v>0</v>
      </c>
      <c r="D15" s="32">
        <v>0</v>
      </c>
      <c r="E15" s="32">
        <v>22</v>
      </c>
      <c r="F15" s="33">
        <f>+SUM(C15:E15)</f>
        <v>22</v>
      </c>
      <c r="G15" s="31"/>
      <c r="H15" s="32"/>
      <c r="I15" s="32">
        <v>13</v>
      </c>
      <c r="J15" s="34">
        <f>+SUM(G15:I15)</f>
        <v>13</v>
      </c>
      <c r="K15" s="33">
        <v>1</v>
      </c>
      <c r="L15" s="35"/>
      <c r="M15" s="36">
        <f>+J15+F15+K15+L15</f>
        <v>36</v>
      </c>
      <c r="N15" s="37">
        <f>+M15/$M$45</f>
        <v>4.2352941176470586E-2</v>
      </c>
      <c r="O15" s="38">
        <v>414.32</v>
      </c>
    </row>
    <row r="16" spans="2:15" s="1" customFormat="1" ht="15" x14ac:dyDescent="0.25">
      <c r="B16" s="30" t="s">
        <v>24</v>
      </c>
      <c r="C16" s="31">
        <v>13</v>
      </c>
      <c r="D16" s="32">
        <v>1</v>
      </c>
      <c r="E16" s="32">
        <v>2</v>
      </c>
      <c r="F16" s="33">
        <f>+SUM(C16:E16)</f>
        <v>16</v>
      </c>
      <c r="G16" s="31">
        <v>19</v>
      </c>
      <c r="H16" s="32">
        <v>1</v>
      </c>
      <c r="I16" s="32"/>
      <c r="J16" s="34">
        <f>+SUM(G16:I16)</f>
        <v>20</v>
      </c>
      <c r="K16" s="33"/>
      <c r="L16" s="35"/>
      <c r="M16" s="36">
        <f>+J16+F16+K16+L16</f>
        <v>36</v>
      </c>
      <c r="N16" s="37">
        <f>+M16/$M$45</f>
        <v>4.2352941176470586E-2</v>
      </c>
      <c r="O16" s="38">
        <v>363.07</v>
      </c>
    </row>
    <row r="17" spans="2:15" s="1" customFormat="1" ht="15" x14ac:dyDescent="0.25">
      <c r="B17" s="30" t="s">
        <v>25</v>
      </c>
      <c r="C17" s="31">
        <v>6</v>
      </c>
      <c r="D17" s="32">
        <v>2</v>
      </c>
      <c r="E17" s="32">
        <v>6</v>
      </c>
      <c r="F17" s="33">
        <f>+SUM(C17:E17)</f>
        <v>14</v>
      </c>
      <c r="G17" s="31">
        <v>14</v>
      </c>
      <c r="H17" s="32">
        <v>3</v>
      </c>
      <c r="I17" s="32">
        <v>3</v>
      </c>
      <c r="J17" s="34">
        <f>+SUM(G17:I17)</f>
        <v>20</v>
      </c>
      <c r="K17" s="33">
        <v>1</v>
      </c>
      <c r="L17" s="35"/>
      <c r="M17" s="36">
        <f>+J17+F17+K17+L17</f>
        <v>35</v>
      </c>
      <c r="N17" s="37">
        <f>+M17/$M$45</f>
        <v>4.1176470588235294E-2</v>
      </c>
      <c r="O17" s="38">
        <v>309.45999999999998</v>
      </c>
    </row>
    <row r="18" spans="2:15" s="1" customFormat="1" ht="15" x14ac:dyDescent="0.25">
      <c r="B18" s="30" t="s">
        <v>26</v>
      </c>
      <c r="C18" s="31">
        <v>8</v>
      </c>
      <c r="D18" s="32">
        <v>0</v>
      </c>
      <c r="E18" s="32">
        <v>6</v>
      </c>
      <c r="F18" s="33">
        <f>+SUM(C18:E18)</f>
        <v>14</v>
      </c>
      <c r="G18" s="31">
        <v>16</v>
      </c>
      <c r="H18" s="32"/>
      <c r="I18" s="32">
        <v>1</v>
      </c>
      <c r="J18" s="34">
        <f>+SUM(G18:I18)</f>
        <v>17</v>
      </c>
      <c r="K18" s="33">
        <v>2</v>
      </c>
      <c r="L18" s="35"/>
      <c r="M18" s="36">
        <f>+J18+F18+K18+L18</f>
        <v>33</v>
      </c>
      <c r="N18" s="37">
        <f>+M18/$M$45</f>
        <v>3.8823529411764708E-2</v>
      </c>
      <c r="O18" s="38">
        <v>317.67</v>
      </c>
    </row>
    <row r="19" spans="2:15" s="1" customFormat="1" ht="15" x14ac:dyDescent="0.25">
      <c r="B19" s="30" t="s">
        <v>27</v>
      </c>
      <c r="C19" s="31">
        <v>3</v>
      </c>
      <c r="D19" s="32">
        <v>0</v>
      </c>
      <c r="E19" s="32">
        <v>3</v>
      </c>
      <c r="F19" s="33">
        <f>+SUM(C19:E19)</f>
        <v>6</v>
      </c>
      <c r="G19" s="31">
        <v>21</v>
      </c>
      <c r="H19" s="32">
        <v>1</v>
      </c>
      <c r="I19" s="32"/>
      <c r="J19" s="34">
        <f>+SUM(G19:I19)</f>
        <v>22</v>
      </c>
      <c r="K19" s="33"/>
      <c r="L19" s="35">
        <v>1</v>
      </c>
      <c r="M19" s="36">
        <f>+J19+F19+K19+L19</f>
        <v>29</v>
      </c>
      <c r="N19" s="37">
        <f>+M19/$M$45</f>
        <v>3.411764705882353E-2</v>
      </c>
      <c r="O19" s="38">
        <v>436.41</v>
      </c>
    </row>
    <row r="20" spans="2:15" s="1" customFormat="1" ht="15" x14ac:dyDescent="0.25">
      <c r="B20" s="30" t="s">
        <v>28</v>
      </c>
      <c r="C20" s="31">
        <v>1</v>
      </c>
      <c r="D20" s="32">
        <v>4</v>
      </c>
      <c r="E20" s="32">
        <v>13</v>
      </c>
      <c r="F20" s="33">
        <f>+SUM(C20:E20)</f>
        <v>18</v>
      </c>
      <c r="G20" s="31">
        <v>1</v>
      </c>
      <c r="H20" s="32">
        <v>2</v>
      </c>
      <c r="I20" s="32">
        <v>6</v>
      </c>
      <c r="J20" s="34">
        <f>+SUM(G20:I20)</f>
        <v>9</v>
      </c>
      <c r="K20" s="33"/>
      <c r="L20" s="35"/>
      <c r="M20" s="36">
        <f>+J20+F20+K20+L20</f>
        <v>27</v>
      </c>
      <c r="N20" s="37">
        <f>+M20/$M$45</f>
        <v>3.1764705882352938E-2</v>
      </c>
      <c r="O20" s="38">
        <v>164.5</v>
      </c>
    </row>
    <row r="21" spans="2:15" s="1" customFormat="1" ht="15" x14ac:dyDescent="0.25">
      <c r="B21" s="30" t="s">
        <v>29</v>
      </c>
      <c r="C21" s="31">
        <v>3</v>
      </c>
      <c r="D21" s="32">
        <v>2</v>
      </c>
      <c r="E21" s="32">
        <v>10</v>
      </c>
      <c r="F21" s="33">
        <f>+SUM(C21:E21)</f>
        <v>15</v>
      </c>
      <c r="G21" s="31">
        <v>3</v>
      </c>
      <c r="H21" s="32">
        <v>1</v>
      </c>
      <c r="I21" s="32">
        <v>2</v>
      </c>
      <c r="J21" s="34">
        <f>+SUM(G21:I21)</f>
        <v>6</v>
      </c>
      <c r="K21" s="33">
        <v>1</v>
      </c>
      <c r="L21" s="35"/>
      <c r="M21" s="36">
        <f>+J21+F21+K21+L21</f>
        <v>22</v>
      </c>
      <c r="N21" s="37">
        <f>+M21/$M$45</f>
        <v>2.5882352941176471E-2</v>
      </c>
      <c r="O21" s="38">
        <v>180.3</v>
      </c>
    </row>
    <row r="22" spans="2:15" s="1" customFormat="1" ht="15" x14ac:dyDescent="0.25">
      <c r="B22" s="30" t="s">
        <v>30</v>
      </c>
      <c r="C22" s="31">
        <v>8</v>
      </c>
      <c r="D22" s="32">
        <v>1</v>
      </c>
      <c r="E22" s="32">
        <v>1</v>
      </c>
      <c r="F22" s="33">
        <f>+SUM(C22:E22)</f>
        <v>10</v>
      </c>
      <c r="G22" s="31">
        <v>7</v>
      </c>
      <c r="H22" s="32">
        <v>3</v>
      </c>
      <c r="I22" s="32">
        <v>1</v>
      </c>
      <c r="J22" s="34">
        <f>+SUM(G22:I22)</f>
        <v>11</v>
      </c>
      <c r="K22" s="33"/>
      <c r="L22" s="35"/>
      <c r="M22" s="36">
        <f>+J22+F22+K22+L22</f>
        <v>21</v>
      </c>
      <c r="N22" s="37">
        <f>+M22/$M$45</f>
        <v>2.4705882352941175E-2</v>
      </c>
      <c r="O22" s="38">
        <v>174.8</v>
      </c>
    </row>
    <row r="23" spans="2:15" s="1" customFormat="1" ht="15" x14ac:dyDescent="0.25">
      <c r="B23" s="30" t="s">
        <v>31</v>
      </c>
      <c r="C23" s="31">
        <v>7</v>
      </c>
      <c r="D23" s="32">
        <v>1</v>
      </c>
      <c r="E23" s="32">
        <v>1</v>
      </c>
      <c r="F23" s="33">
        <f>+SUM(C23:E23)</f>
        <v>9</v>
      </c>
      <c r="G23" s="31">
        <v>10</v>
      </c>
      <c r="H23" s="32">
        <v>1</v>
      </c>
      <c r="I23" s="32"/>
      <c r="J23" s="34">
        <f>+SUM(G23:I23)</f>
        <v>11</v>
      </c>
      <c r="K23" s="33"/>
      <c r="L23" s="35"/>
      <c r="M23" s="36">
        <f>+J23+F23+K23+L23</f>
        <v>20</v>
      </c>
      <c r="N23" s="37">
        <f>+M23/$M$45</f>
        <v>2.3529411764705882E-2</v>
      </c>
      <c r="O23" s="38">
        <v>435.9</v>
      </c>
    </row>
    <row r="24" spans="2:15" s="1" customFormat="1" ht="15" x14ac:dyDescent="0.25">
      <c r="B24" s="30" t="s">
        <v>32</v>
      </c>
      <c r="C24" s="31">
        <v>3</v>
      </c>
      <c r="D24" s="32">
        <v>3</v>
      </c>
      <c r="E24" s="32">
        <v>9</v>
      </c>
      <c r="F24" s="33">
        <f>+SUM(C24:E24)</f>
        <v>15</v>
      </c>
      <c r="G24" s="31">
        <v>4</v>
      </c>
      <c r="H24" s="32"/>
      <c r="I24" s="32"/>
      <c r="J24" s="34">
        <f>+SUM(G24:I24)</f>
        <v>4</v>
      </c>
      <c r="K24" s="33"/>
      <c r="L24" s="35">
        <v>1</v>
      </c>
      <c r="M24" s="36">
        <f>+J24+F24+K24+L24</f>
        <v>20</v>
      </c>
      <c r="N24" s="37">
        <f>+M24/$M$45</f>
        <v>2.3529411764705882E-2</v>
      </c>
      <c r="O24" s="38">
        <v>225</v>
      </c>
    </row>
    <row r="25" spans="2:15" s="1" customFormat="1" ht="15" x14ac:dyDescent="0.25">
      <c r="B25" s="30" t="s">
        <v>33</v>
      </c>
      <c r="C25" s="31">
        <v>6</v>
      </c>
      <c r="D25" s="32">
        <v>0</v>
      </c>
      <c r="E25" s="32">
        <v>1</v>
      </c>
      <c r="F25" s="33">
        <f>+SUM(C25:E25)</f>
        <v>7</v>
      </c>
      <c r="G25" s="31">
        <v>12</v>
      </c>
      <c r="H25" s="32">
        <v>1</v>
      </c>
      <c r="I25" s="32"/>
      <c r="J25" s="34">
        <f>+SUM(G25:I25)</f>
        <v>13</v>
      </c>
      <c r="K25" s="33"/>
      <c r="L25" s="35"/>
      <c r="M25" s="36">
        <f>+J25+F25+K25+L25</f>
        <v>20</v>
      </c>
      <c r="N25" s="37">
        <f>+M25/$M$45</f>
        <v>2.3529411764705882E-2</v>
      </c>
      <c r="O25" s="38">
        <v>122.92</v>
      </c>
    </row>
    <row r="26" spans="2:15" s="1" customFormat="1" ht="15" x14ac:dyDescent="0.25">
      <c r="B26" s="30" t="s">
        <v>34</v>
      </c>
      <c r="C26" s="31">
        <v>4</v>
      </c>
      <c r="D26" s="32">
        <v>1</v>
      </c>
      <c r="E26" s="32">
        <v>2</v>
      </c>
      <c r="F26" s="33">
        <f>+SUM(C26:E26)</f>
        <v>7</v>
      </c>
      <c r="G26" s="31">
        <v>9</v>
      </c>
      <c r="H26" s="32">
        <v>1</v>
      </c>
      <c r="I26" s="32"/>
      <c r="J26" s="34">
        <f>+SUM(G26:I26)</f>
        <v>10</v>
      </c>
      <c r="K26" s="33">
        <v>2</v>
      </c>
      <c r="L26" s="35"/>
      <c r="M26" s="36">
        <f>+J26+F26+K26+L26</f>
        <v>19</v>
      </c>
      <c r="N26" s="37">
        <f>+M26/$M$45</f>
        <v>2.2352941176470589E-2</v>
      </c>
      <c r="O26" s="38">
        <v>170.72</v>
      </c>
    </row>
    <row r="27" spans="2:15" s="1" customFormat="1" ht="15" x14ac:dyDescent="0.25">
      <c r="B27" s="30" t="s">
        <v>35</v>
      </c>
      <c r="C27" s="31">
        <v>3</v>
      </c>
      <c r="D27" s="32">
        <v>2</v>
      </c>
      <c r="E27" s="32">
        <v>7</v>
      </c>
      <c r="F27" s="33">
        <f>+SUM(C27:E27)</f>
        <v>12</v>
      </c>
      <c r="G27" s="31">
        <v>4</v>
      </c>
      <c r="H27" s="32">
        <v>1</v>
      </c>
      <c r="I27" s="32">
        <v>2</v>
      </c>
      <c r="J27" s="34">
        <f>+SUM(G27:I27)</f>
        <v>7</v>
      </c>
      <c r="K27" s="33"/>
      <c r="L27" s="35"/>
      <c r="M27" s="36">
        <f>+J27+F27+K27+L27</f>
        <v>19</v>
      </c>
      <c r="N27" s="37">
        <f>+M27/$M$45</f>
        <v>2.2352941176470589E-2</v>
      </c>
      <c r="O27" s="38">
        <v>29.22</v>
      </c>
    </row>
    <row r="28" spans="2:15" s="1" customFormat="1" ht="15" x14ac:dyDescent="0.25">
      <c r="B28" s="30" t="s">
        <v>36</v>
      </c>
      <c r="C28" s="31">
        <v>0</v>
      </c>
      <c r="D28" s="32">
        <v>0</v>
      </c>
      <c r="E28" s="32">
        <v>12</v>
      </c>
      <c r="F28" s="33">
        <f>+SUM(C28:E28)</f>
        <v>12</v>
      </c>
      <c r="G28" s="31">
        <v>2</v>
      </c>
      <c r="H28" s="32">
        <v>1</v>
      </c>
      <c r="I28" s="32">
        <v>3</v>
      </c>
      <c r="J28" s="34">
        <f>+SUM(G28:I28)</f>
        <v>6</v>
      </c>
      <c r="K28" s="33"/>
      <c r="L28" s="35"/>
      <c r="M28" s="36">
        <f>+J28+F28+K28+L28</f>
        <v>18</v>
      </c>
      <c r="N28" s="37">
        <f>+M28/$M$45</f>
        <v>2.1176470588235293E-2</v>
      </c>
      <c r="O28" s="38">
        <v>177.07</v>
      </c>
    </row>
    <row r="29" spans="2:15" s="1" customFormat="1" ht="15" x14ac:dyDescent="0.25">
      <c r="B29" s="30" t="s">
        <v>37</v>
      </c>
      <c r="C29" s="31"/>
      <c r="D29" s="32"/>
      <c r="E29" s="32">
        <v>14</v>
      </c>
      <c r="F29" s="33">
        <f>+SUM(C29:E29)</f>
        <v>14</v>
      </c>
      <c r="G29" s="31"/>
      <c r="H29" s="32"/>
      <c r="I29" s="32">
        <v>4</v>
      </c>
      <c r="J29" s="34">
        <f>+SUM(G29:I29)</f>
        <v>4</v>
      </c>
      <c r="K29" s="33"/>
      <c r="L29" s="35"/>
      <c r="M29" s="36">
        <f>+J29+F29+K29+L29</f>
        <v>18</v>
      </c>
      <c r="N29" s="37">
        <f>+M29/$M$45</f>
        <v>2.1176470588235293E-2</v>
      </c>
      <c r="O29" s="38">
        <v>101.13</v>
      </c>
    </row>
    <row r="30" spans="2:15" s="1" customFormat="1" ht="15" x14ac:dyDescent="0.25">
      <c r="B30" s="30" t="s">
        <v>38</v>
      </c>
      <c r="C30" s="31">
        <v>5</v>
      </c>
      <c r="D30" s="32">
        <v>2</v>
      </c>
      <c r="E30" s="32">
        <v>1</v>
      </c>
      <c r="F30" s="33">
        <f>+SUM(C30:E30)</f>
        <v>8</v>
      </c>
      <c r="G30" s="31">
        <v>7</v>
      </c>
      <c r="H30" s="32">
        <v>1</v>
      </c>
      <c r="I30" s="32"/>
      <c r="J30" s="34">
        <f>+SUM(G30:I30)</f>
        <v>8</v>
      </c>
      <c r="K30" s="33"/>
      <c r="L30" s="35"/>
      <c r="M30" s="36">
        <f>+J30+F30+K30+L30</f>
        <v>16</v>
      </c>
      <c r="N30" s="37">
        <f>+M30/$M$45</f>
        <v>1.8823529411764704E-2</v>
      </c>
      <c r="O30" s="38">
        <v>133.81</v>
      </c>
    </row>
    <row r="31" spans="2:15" s="1" customFormat="1" ht="15" x14ac:dyDescent="0.25">
      <c r="B31" s="30" t="s">
        <v>39</v>
      </c>
      <c r="C31" s="31">
        <v>6</v>
      </c>
      <c r="D31" s="32">
        <v>3</v>
      </c>
      <c r="E31" s="32">
        <v>1</v>
      </c>
      <c r="F31" s="33">
        <f>+SUM(C31:E31)</f>
        <v>10</v>
      </c>
      <c r="G31" s="31">
        <v>6</v>
      </c>
      <c r="H31" s="32"/>
      <c r="I31" s="32"/>
      <c r="J31" s="34">
        <f>+SUM(G31:I31)</f>
        <v>6</v>
      </c>
      <c r="K31" s="33"/>
      <c r="L31" s="35"/>
      <c r="M31" s="36">
        <f>+J31+F31+K31+L31</f>
        <v>16</v>
      </c>
      <c r="N31" s="37">
        <f>+M31/$M$45</f>
        <v>1.8823529411764704E-2</v>
      </c>
      <c r="O31" s="38">
        <v>36.67</v>
      </c>
    </row>
    <row r="32" spans="2:15" s="1" customFormat="1" ht="15" x14ac:dyDescent="0.25">
      <c r="B32" s="30" t="s">
        <v>40</v>
      </c>
      <c r="C32" s="31">
        <v>3</v>
      </c>
      <c r="D32" s="32">
        <v>1</v>
      </c>
      <c r="E32" s="32">
        <v>2</v>
      </c>
      <c r="F32" s="33">
        <f>+SUM(C32:E32)</f>
        <v>6</v>
      </c>
      <c r="G32" s="31">
        <v>8</v>
      </c>
      <c r="H32" s="32"/>
      <c r="I32" s="32"/>
      <c r="J32" s="34">
        <f>+SUM(G32:I32)</f>
        <v>8</v>
      </c>
      <c r="K32" s="33"/>
      <c r="L32" s="35"/>
      <c r="M32" s="36">
        <f>+J32+F32+K32+L32</f>
        <v>14</v>
      </c>
      <c r="N32" s="37">
        <f>+M32/$M$45</f>
        <v>1.6470588235294119E-2</v>
      </c>
      <c r="O32" s="38">
        <v>80</v>
      </c>
    </row>
    <row r="33" spans="2:16" s="1" customFormat="1" ht="15" x14ac:dyDescent="0.25">
      <c r="B33" s="30" t="s">
        <v>41</v>
      </c>
      <c r="C33" s="31"/>
      <c r="D33" s="32"/>
      <c r="E33" s="32">
        <v>5</v>
      </c>
      <c r="F33" s="33">
        <f>+SUM(C33:E33)</f>
        <v>5</v>
      </c>
      <c r="G33" s="31"/>
      <c r="H33" s="32"/>
      <c r="I33" s="32"/>
      <c r="J33" s="34">
        <f>+SUM(G33:I33)</f>
        <v>0</v>
      </c>
      <c r="K33" s="33"/>
      <c r="L33" s="35">
        <v>1</v>
      </c>
      <c r="M33" s="36">
        <f>+J33+F33+K33+L33</f>
        <v>6</v>
      </c>
      <c r="N33" s="37">
        <f>+M33/$M$45</f>
        <v>7.058823529411765E-3</v>
      </c>
      <c r="O33" s="38">
        <v>80</v>
      </c>
    </row>
    <row r="34" spans="2:16" s="1" customFormat="1" ht="15" x14ac:dyDescent="0.25">
      <c r="B34" s="30" t="s">
        <v>42</v>
      </c>
      <c r="C34" s="31">
        <v>0</v>
      </c>
      <c r="D34" s="32">
        <v>2</v>
      </c>
      <c r="E34" s="32">
        <v>0</v>
      </c>
      <c r="F34" s="33">
        <f>+SUM(C34:E34)</f>
        <v>2</v>
      </c>
      <c r="G34" s="31">
        <v>2</v>
      </c>
      <c r="H34" s="32">
        <v>1</v>
      </c>
      <c r="I34" s="32"/>
      <c r="J34" s="34">
        <f>+SUM(G34:I34)</f>
        <v>3</v>
      </c>
      <c r="K34" s="33"/>
      <c r="L34" s="35"/>
      <c r="M34" s="36">
        <f>+J34+F34+K34+L34</f>
        <v>5</v>
      </c>
      <c r="N34" s="37">
        <f>+M34/$M$45</f>
        <v>5.8823529411764705E-3</v>
      </c>
      <c r="O34" s="38">
        <v>105</v>
      </c>
    </row>
    <row r="35" spans="2:16" s="1" customFormat="1" ht="15" x14ac:dyDescent="0.25">
      <c r="B35" s="30" t="s">
        <v>43</v>
      </c>
      <c r="C35" s="31">
        <v>1</v>
      </c>
      <c r="D35" s="32">
        <v>0</v>
      </c>
      <c r="E35" s="32">
        <v>1</v>
      </c>
      <c r="F35" s="33">
        <f>+SUM(C35:E35)</f>
        <v>2</v>
      </c>
      <c r="G35" s="31">
        <v>3</v>
      </c>
      <c r="H35" s="32"/>
      <c r="I35" s="32"/>
      <c r="J35" s="34">
        <f>+SUM(G35:I35)</f>
        <v>3</v>
      </c>
      <c r="K35" s="33"/>
      <c r="L35" s="35"/>
      <c r="M35" s="36">
        <f>+J35+F35+K35+L35</f>
        <v>5</v>
      </c>
      <c r="N35" s="37">
        <f>+M35/$M$45</f>
        <v>5.8823529411764705E-3</v>
      </c>
      <c r="O35" s="38">
        <v>9.2100000000000009</v>
      </c>
    </row>
    <row r="36" spans="2:16" s="1" customFormat="1" ht="15" x14ac:dyDescent="0.25">
      <c r="B36" s="30" t="s">
        <v>44</v>
      </c>
      <c r="C36" s="31">
        <v>1</v>
      </c>
      <c r="D36" s="32">
        <v>1</v>
      </c>
      <c r="E36" s="32">
        <v>0</v>
      </c>
      <c r="F36" s="33">
        <f>+SUM(C36:E36)</f>
        <v>2</v>
      </c>
      <c r="G36" s="31">
        <v>2</v>
      </c>
      <c r="H36" s="32"/>
      <c r="I36" s="32"/>
      <c r="J36" s="34">
        <f>+SUM(G36:I36)</f>
        <v>2</v>
      </c>
      <c r="K36" s="33"/>
      <c r="L36" s="35"/>
      <c r="M36" s="36">
        <f>+J36+F36+K36+L36</f>
        <v>4</v>
      </c>
      <c r="N36" s="37">
        <f>+M36/$M$45</f>
        <v>4.7058823529411761E-3</v>
      </c>
      <c r="O36" s="38">
        <v>15</v>
      </c>
    </row>
    <row r="37" spans="2:16" s="1" customFormat="1" ht="15" x14ac:dyDescent="0.25">
      <c r="B37" s="30" t="s">
        <v>45</v>
      </c>
      <c r="C37" s="31">
        <v>0</v>
      </c>
      <c r="D37" s="32">
        <v>0</v>
      </c>
      <c r="E37" s="32">
        <v>2</v>
      </c>
      <c r="F37" s="33">
        <f>+SUM(C37:E37)</f>
        <v>2</v>
      </c>
      <c r="G37" s="31"/>
      <c r="H37" s="32"/>
      <c r="I37" s="32"/>
      <c r="J37" s="34">
        <f>+SUM(G37:I37)</f>
        <v>0</v>
      </c>
      <c r="K37" s="33">
        <v>1</v>
      </c>
      <c r="L37" s="35"/>
      <c r="M37" s="36">
        <f>+J37+F37+K37+L37</f>
        <v>3</v>
      </c>
      <c r="N37" s="37">
        <f>+M37/$M$45</f>
        <v>3.5294117647058825E-3</v>
      </c>
      <c r="O37" s="38">
        <v>100</v>
      </c>
    </row>
    <row r="38" spans="2:16" s="1" customFormat="1" ht="15" x14ac:dyDescent="0.25">
      <c r="B38" s="39" t="s">
        <v>46</v>
      </c>
      <c r="C38" s="40"/>
      <c r="D38" s="41"/>
      <c r="E38" s="41"/>
      <c r="F38" s="33">
        <f>+SUM(C38:E38)</f>
        <v>0</v>
      </c>
      <c r="G38" s="40"/>
      <c r="H38" s="41"/>
      <c r="I38" s="41">
        <v>3</v>
      </c>
      <c r="J38" s="34">
        <f>+SUM(G38:I38)</f>
        <v>3</v>
      </c>
      <c r="K38" s="42"/>
      <c r="L38" s="43"/>
      <c r="M38" s="36">
        <f>+J38+F38+K38+L38</f>
        <v>3</v>
      </c>
      <c r="N38" s="37">
        <f>+M38/$M$45</f>
        <v>3.5294117647058825E-3</v>
      </c>
      <c r="O38" s="38">
        <v>3.17</v>
      </c>
    </row>
    <row r="39" spans="2:16" s="1" customFormat="1" ht="15" x14ac:dyDescent="0.25">
      <c r="B39" s="39" t="s">
        <v>47</v>
      </c>
      <c r="C39" s="40"/>
      <c r="D39" s="41"/>
      <c r="E39" s="41"/>
      <c r="F39" s="33">
        <f>+SUM(C39:E39)</f>
        <v>0</v>
      </c>
      <c r="G39" s="40">
        <v>2</v>
      </c>
      <c r="H39" s="41"/>
      <c r="I39" s="41"/>
      <c r="J39" s="34">
        <f>+SUM(G39:I39)</f>
        <v>2</v>
      </c>
      <c r="K39" s="42"/>
      <c r="L39" s="43"/>
      <c r="M39" s="36">
        <f>+J39+F39+K39+L39</f>
        <v>2</v>
      </c>
      <c r="N39" s="37">
        <f>+M39/$M$45</f>
        <v>2.352941176470588E-3</v>
      </c>
      <c r="O39" s="38">
        <v>20</v>
      </c>
    </row>
    <row r="40" spans="2:16" s="1" customFormat="1" ht="15" x14ac:dyDescent="0.25">
      <c r="B40" s="39" t="s">
        <v>48</v>
      </c>
      <c r="C40" s="40"/>
      <c r="D40" s="41"/>
      <c r="E40" s="41">
        <v>2</v>
      </c>
      <c r="F40" s="33">
        <f>+SUM(C40:E40)</f>
        <v>2</v>
      </c>
      <c r="G40" s="40"/>
      <c r="H40" s="41"/>
      <c r="I40" s="41"/>
      <c r="J40" s="34">
        <f>+SUM(G40:I40)</f>
        <v>0</v>
      </c>
      <c r="K40" s="42"/>
      <c r="L40" s="43"/>
      <c r="M40" s="36">
        <f>+J40+F40+K40+L40</f>
        <v>2</v>
      </c>
      <c r="N40" s="37">
        <f>+M40/$M$45</f>
        <v>2.352941176470588E-3</v>
      </c>
      <c r="O40" s="38"/>
    </row>
    <row r="41" spans="2:16" s="1" customFormat="1" ht="15" x14ac:dyDescent="0.25">
      <c r="B41" s="39" t="s">
        <v>49</v>
      </c>
      <c r="C41" s="40"/>
      <c r="D41" s="41"/>
      <c r="E41" s="41"/>
      <c r="F41" s="33">
        <f>+SUM(C41:E41)</f>
        <v>0</v>
      </c>
      <c r="G41" s="40">
        <v>1</v>
      </c>
      <c r="H41" s="41"/>
      <c r="I41" s="41"/>
      <c r="J41" s="34">
        <f>+SUM(G41:I41)</f>
        <v>1</v>
      </c>
      <c r="K41" s="42"/>
      <c r="L41" s="43"/>
      <c r="M41" s="36">
        <f>+J41+F41+K41+L41</f>
        <v>1</v>
      </c>
      <c r="N41" s="37">
        <f>+M41/$M$45</f>
        <v>1.176470588235294E-3</v>
      </c>
      <c r="O41" s="38">
        <v>6.9</v>
      </c>
    </row>
    <row r="42" spans="2:16" s="1" customFormat="1" ht="15" x14ac:dyDescent="0.25">
      <c r="B42" s="39" t="s">
        <v>50</v>
      </c>
      <c r="C42" s="40"/>
      <c r="D42" s="41"/>
      <c r="E42" s="41"/>
      <c r="F42" s="33">
        <f>+SUM(C42:E42)</f>
        <v>0</v>
      </c>
      <c r="G42" s="40">
        <v>1</v>
      </c>
      <c r="H42" s="41"/>
      <c r="I42" s="41"/>
      <c r="J42" s="34">
        <f>+SUM(G42:I42)</f>
        <v>1</v>
      </c>
      <c r="K42" s="42"/>
      <c r="L42" s="43"/>
      <c r="M42" s="36">
        <f>+J42+F42+K42+L42</f>
        <v>1</v>
      </c>
      <c r="N42" s="37">
        <f>+M42/$M$45</f>
        <v>1.176470588235294E-3</v>
      </c>
      <c r="O42" s="38">
        <v>2.42</v>
      </c>
    </row>
    <row r="43" spans="2:16" s="1" customFormat="1" ht="15" x14ac:dyDescent="0.25">
      <c r="B43" s="39" t="s">
        <v>51</v>
      </c>
      <c r="C43" s="40">
        <v>1</v>
      </c>
      <c r="D43" s="41"/>
      <c r="E43" s="41"/>
      <c r="F43" s="33">
        <f>+SUM(C43:E43)</f>
        <v>1</v>
      </c>
      <c r="G43" s="40"/>
      <c r="H43" s="41"/>
      <c r="I43" s="41"/>
      <c r="J43" s="34">
        <f>+SUM(G43:I43)</f>
        <v>0</v>
      </c>
      <c r="K43" s="42"/>
      <c r="L43" s="43"/>
      <c r="M43" s="36">
        <f>+J43+F43+K43+L43</f>
        <v>1</v>
      </c>
      <c r="N43" s="37">
        <f>+M43/$M$45</f>
        <v>1.176470588235294E-3</v>
      </c>
      <c r="O43" s="38"/>
    </row>
    <row r="44" spans="2:16" s="1" customFormat="1" ht="15" x14ac:dyDescent="0.25">
      <c r="B44" s="39" t="s">
        <v>52</v>
      </c>
      <c r="C44" s="40"/>
      <c r="D44" s="41"/>
      <c r="E44" s="41">
        <v>1</v>
      </c>
      <c r="F44" s="33">
        <f>+SUM(C44:E44)</f>
        <v>1</v>
      </c>
      <c r="G44" s="40"/>
      <c r="H44" s="41"/>
      <c r="I44" s="41"/>
      <c r="J44" s="34">
        <f>+SUM(G44:I44)</f>
        <v>0</v>
      </c>
      <c r="K44" s="44"/>
      <c r="L44" s="35"/>
      <c r="M44" s="36">
        <f>+J44+F44+K44+L44</f>
        <v>1</v>
      </c>
      <c r="N44" s="37">
        <f>+M44/$M$45</f>
        <v>1.176470588235294E-3</v>
      </c>
      <c r="O44" s="45"/>
    </row>
    <row r="45" spans="2:16" s="1" customFormat="1" ht="15.75" thickBot="1" x14ac:dyDescent="0.3">
      <c r="B45" s="46" t="s">
        <v>53</v>
      </c>
      <c r="C45" s="47">
        <f>SUM(C9:C44)</f>
        <v>167</v>
      </c>
      <c r="D45" s="48">
        <f>SUM(D9:D44)</f>
        <v>55</v>
      </c>
      <c r="E45" s="48">
        <f>SUM(E9:E44)</f>
        <v>134</v>
      </c>
      <c r="F45" s="49">
        <f>SUM(F9:F44)</f>
        <v>356</v>
      </c>
      <c r="G45" s="47">
        <f>SUM(G9:G44)</f>
        <v>381</v>
      </c>
      <c r="H45" s="48">
        <f>SUM(H9:H44)</f>
        <v>47</v>
      </c>
      <c r="I45" s="48">
        <f>SUM(I9:I44)</f>
        <v>41</v>
      </c>
      <c r="J45" s="49">
        <f>SUM(J9:J44)</f>
        <v>469</v>
      </c>
      <c r="K45" s="50">
        <f>SUM(K9:K44)</f>
        <v>22</v>
      </c>
      <c r="L45" s="50">
        <f>SUM(L9:L44)</f>
        <v>3</v>
      </c>
      <c r="M45" s="51">
        <f>SUM(M9:M44)</f>
        <v>850</v>
      </c>
      <c r="N45" s="52">
        <f>SUM(N9:N44)</f>
        <v>0.99999999999999989</v>
      </c>
      <c r="O45" s="53">
        <f>SUM(O9:O44)</f>
        <v>10701.433999999994</v>
      </c>
      <c r="P45" s="54"/>
    </row>
    <row r="47" spans="2:16" x14ac:dyDescent="0.2">
      <c r="B47" s="55" t="s">
        <v>54</v>
      </c>
    </row>
    <row r="49" spans="2:15" ht="27.75" customHeight="1" x14ac:dyDescent="0.2">
      <c r="B49" s="57" t="s">
        <v>55</v>
      </c>
      <c r="C49" s="58" t="s">
        <v>56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</row>
    <row r="50" spans="2:15" ht="15" x14ac:dyDescent="0.25">
      <c r="B50" s="59"/>
      <c r="C50" s="60"/>
      <c r="D50" s="60"/>
      <c r="E50" s="60"/>
      <c r="F50" s="60"/>
      <c r="G50" s="61"/>
      <c r="H50" s="61"/>
      <c r="I50" s="59"/>
      <c r="J50" s="60"/>
      <c r="K50" s="60"/>
      <c r="L50" s="60"/>
      <c r="M50" s="60"/>
      <c r="N50" s="1"/>
      <c r="O50" s="1"/>
    </row>
    <row r="51" spans="2:15" ht="27" customHeight="1" x14ac:dyDescent="0.2">
      <c r="B51" s="57" t="s">
        <v>57</v>
      </c>
      <c r="C51" s="62" t="s">
        <v>58</v>
      </c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4"/>
    </row>
    <row r="52" spans="2:15" ht="12.75" customHeight="1" x14ac:dyDescent="0.2">
      <c r="B52" s="59"/>
      <c r="C52" s="65" t="s">
        <v>59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7"/>
    </row>
    <row r="53" spans="2:15" x14ac:dyDescent="0.2">
      <c r="B53" s="59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7"/>
    </row>
    <row r="54" spans="2:15" x14ac:dyDescent="0.2">
      <c r="B54" s="59"/>
      <c r="C54" s="68" t="s">
        <v>60</v>
      </c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70"/>
    </row>
  </sheetData>
  <mergeCells count="8">
    <mergeCell ref="C52:O53"/>
    <mergeCell ref="C54:O54"/>
    <mergeCell ref="B2:O2"/>
    <mergeCell ref="C7:F7"/>
    <mergeCell ref="G7:J7"/>
    <mergeCell ref="M7:O7"/>
    <mergeCell ref="C49:O49"/>
    <mergeCell ref="C51:O51"/>
  </mergeCells>
  <conditionalFormatting sqref="C9:O44">
    <cfRule type="cellIs" dxfId="0" priority="1" operator="equal">
      <formula>0</formula>
    </cfRule>
  </conditionalFormatting>
  <pageMargins left="0.59055118110236227" right="0.59055118110236227" top="0" bottom="0" header="0" footer="0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2015-01-19T15:43:13Z</dcterms:created>
  <dcterms:modified xsi:type="dcterms:W3CDTF">2015-01-19T15:43:36Z</dcterms:modified>
</cp:coreProperties>
</file>