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7965"/>
  </bookViews>
  <sheets>
    <sheet name="Op. Aceptadas" sheetId="3" r:id="rId1"/>
    <sheet name="UF" sheetId="1" r:id="rId2"/>
    <sheet name="US$" sheetId="2" r:id="rId3"/>
  </sheets>
  <definedNames>
    <definedName name="_xlnm.Print_Area" localSheetId="1">UF!$B$2:$L$158</definedName>
    <definedName name="_xlnm.Print_Area" localSheetId="2">'US$'!$B$2:$L$155</definedName>
    <definedName name="PHAUF" localSheetId="1">UF!$F$29:$F$40,OFFSET(UF!$F$42,,,COUNT(UF!$D$42:$D$53),1)</definedName>
    <definedName name="PHAUS" localSheetId="2">'US$'!$F$29:$F$40,OFFSET('US$'!$F$42,,,COUNT('US$'!$D$42:$D$53),1)</definedName>
    <definedName name="phluf" localSheetId="1">UF!$G$29:$G$40,OFFSET(UF!$G$42,,,COUNT(UF!$D$42:$D$53),1)</definedName>
    <definedName name="PHLUS" localSheetId="2">'US$'!$G$29:$G$40,OFFSET('US$'!$G$42,,,COUNT('US$'!$D$42:$D$53),1)</definedName>
    <definedName name="PMAUF" localSheetId="1">UF!$H$29:$H$40,OFFSET(UF!$H$42,,,COUNT(UF!$D$42:$D$53),1)</definedName>
    <definedName name="PMAUS" localSheetId="2">'US$'!$H$29:$H$40,OFFSET('US$'!$H$42,,,COUNT('US$'!$D$42:$D$53),1)</definedName>
    <definedName name="PMLUF" localSheetId="1">UF!$I$29:$I$40,OFFSET(UF!$I$42,,,COUNT(UF!$D$42:$D$53),1)</definedName>
    <definedName name="PMLUS" localSheetId="2">'US$'!$I$29:$I$40,OFFSET('US$'!$I$42,,,COUNT('US$'!$D$42:$D$53),1)</definedName>
    <definedName name="RVAUF" localSheetId="1">UF!$D$29:$D$40,OFFSET(UF!$D$42,,,COUNT(UF!$D$42:$D$53),1)</definedName>
    <definedName name="RVAUS" localSheetId="2">'US$'!$D$29:$D$40,OFFSET('US$'!$D$42,,,COUNT('US$'!$D$42:$D$53),1)</definedName>
    <definedName name="RVLUF" localSheetId="1">UF!$E$29:$E$40,OFFSET(UF!$E$42,,,COUNT(UF!$D$42:$D$53),1)</definedName>
    <definedName name="RVLUS" localSheetId="2">'US$'!$E$29:$E$40,OFFSET('US$'!$E$42,,,COUNT('US$'!$D$42:$D$53),1)</definedName>
  </definedNames>
  <calcPr calcId="145621" calcMode="manual"/>
</workbook>
</file>

<file path=xl/calcChain.xml><?xml version="1.0" encoding="utf-8"?>
<calcChain xmlns="http://schemas.openxmlformats.org/spreadsheetml/2006/main">
  <c r="I103" i="3" l="1"/>
  <c r="H103" i="3"/>
  <c r="G103" i="3"/>
  <c r="F103" i="3"/>
  <c r="E103" i="3"/>
  <c r="K103" i="3" s="1"/>
  <c r="D103" i="3"/>
  <c r="J103" i="3" s="1"/>
  <c r="I102" i="3"/>
  <c r="H102" i="3"/>
  <c r="G102" i="3"/>
  <c r="K102" i="3" s="1"/>
  <c r="F102" i="3"/>
  <c r="E102" i="3"/>
  <c r="D102" i="3"/>
  <c r="J102" i="3" s="1"/>
  <c r="I101" i="3"/>
  <c r="H101" i="3"/>
  <c r="G101" i="3"/>
  <c r="K101" i="3" s="1"/>
  <c r="F101" i="3"/>
  <c r="E101" i="3"/>
  <c r="D101" i="3"/>
  <c r="J101" i="3" s="1"/>
  <c r="I100" i="3"/>
  <c r="H100" i="3"/>
  <c r="G100" i="3"/>
  <c r="K100" i="3" s="1"/>
  <c r="F100" i="3"/>
  <c r="E100" i="3"/>
  <c r="D100" i="3"/>
  <c r="J100" i="3" s="1"/>
  <c r="I99" i="3"/>
  <c r="H99" i="3"/>
  <c r="G99" i="3"/>
  <c r="K99" i="3" s="1"/>
  <c r="F99" i="3"/>
  <c r="E99" i="3"/>
  <c r="D99" i="3"/>
  <c r="J99" i="3" s="1"/>
  <c r="I98" i="3"/>
  <c r="H98" i="3"/>
  <c r="G98" i="3"/>
  <c r="K98" i="3" s="1"/>
  <c r="F98" i="3"/>
  <c r="E98" i="3"/>
  <c r="D98" i="3"/>
  <c r="J98" i="3" s="1"/>
  <c r="I97" i="3"/>
  <c r="H97" i="3"/>
  <c r="G97" i="3"/>
  <c r="K97" i="3" s="1"/>
  <c r="F97" i="3"/>
  <c r="E97" i="3"/>
  <c r="D97" i="3"/>
  <c r="J97" i="3" s="1"/>
  <c r="I96" i="3"/>
  <c r="H96" i="3"/>
  <c r="G96" i="3"/>
  <c r="K96" i="3" s="1"/>
  <c r="F96" i="3"/>
  <c r="E96" i="3"/>
  <c r="D96" i="3"/>
  <c r="J96" i="3" s="1"/>
  <c r="I95" i="3"/>
  <c r="H95" i="3"/>
  <c r="G95" i="3"/>
  <c r="K95" i="3" s="1"/>
  <c r="F95" i="3"/>
  <c r="E95" i="3"/>
  <c r="D95" i="3"/>
  <c r="J95" i="3" s="1"/>
  <c r="K94" i="3"/>
  <c r="J94" i="3"/>
  <c r="K93" i="3"/>
  <c r="J93" i="3"/>
  <c r="K92" i="3"/>
  <c r="J92" i="3"/>
  <c r="K91" i="3"/>
  <c r="J91" i="3"/>
  <c r="K90" i="3"/>
  <c r="J90" i="3"/>
  <c r="K89" i="3"/>
  <c r="J89" i="3"/>
  <c r="I82" i="3"/>
  <c r="H82" i="3"/>
  <c r="G82" i="3"/>
  <c r="F82" i="3"/>
  <c r="E82" i="3"/>
  <c r="D82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K82" i="3" s="1"/>
  <c r="J70" i="3"/>
  <c r="J82" i="3" s="1"/>
  <c r="I69" i="3"/>
  <c r="H69" i="3"/>
  <c r="G69" i="3"/>
  <c r="F69" i="3"/>
  <c r="E69" i="3"/>
  <c r="D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J69" i="3" s="1"/>
  <c r="K57" i="3"/>
  <c r="K69" i="3" s="1"/>
  <c r="J57" i="3"/>
  <c r="I56" i="3"/>
  <c r="H56" i="3"/>
  <c r="G56" i="3"/>
  <c r="F56" i="3"/>
  <c r="E56" i="3"/>
  <c r="D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J56" i="3" s="1"/>
  <c r="K44" i="3"/>
  <c r="K56" i="3" s="1"/>
  <c r="J44" i="3"/>
  <c r="I43" i="3"/>
  <c r="H43" i="3"/>
  <c r="G43" i="3"/>
  <c r="F43" i="3"/>
  <c r="E43" i="3"/>
  <c r="D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J43" i="3" s="1"/>
  <c r="K31" i="3"/>
  <c r="K43" i="3" s="1"/>
  <c r="J31" i="3"/>
  <c r="I30" i="3"/>
  <c r="H30" i="3"/>
  <c r="G30" i="3"/>
  <c r="F30" i="3"/>
  <c r="E30" i="3"/>
  <c r="D30" i="3"/>
  <c r="K29" i="3"/>
  <c r="J29" i="3"/>
  <c r="K28" i="3"/>
  <c r="J28" i="3"/>
  <c r="K27" i="3"/>
  <c r="J27" i="3"/>
  <c r="K26" i="3"/>
  <c r="J26" i="3"/>
</calcChain>
</file>

<file path=xl/comments1.xml><?xml version="1.0" encoding="utf-8"?>
<comments xmlns="http://schemas.openxmlformats.org/spreadsheetml/2006/main">
  <authors>
    <author>Superintendencia de Valores y Seguros</author>
  </authors>
  <commentList>
    <comment ref="J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<sst xmlns="http://schemas.openxmlformats.org/spreadsheetml/2006/main" count="467" uniqueCount="95">
  <si>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</si>
  <si>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</si>
  <si>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</si>
  <si>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</si>
  <si>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</si>
  <si>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</si>
  <si>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</si>
  <si>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</si>
  <si>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</si>
  <si>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</si>
  <si>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</si>
  <si>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</si>
  <si>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</si>
  <si>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</si>
  <si>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</si>
  <si>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</si>
  <si>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</si>
  <si>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</si>
  <si>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</si>
  <si>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</si>
  <si>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</si>
  <si>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</si>
  <si>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</si>
  <si>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</si>
  <si>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</si>
  <si>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</si>
  <si>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</si>
  <si>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</si>
  <si>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</si>
  <si>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</si>
  <si>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</si>
  <si>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</si>
  <si>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</si>
  <si>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</si>
  <si>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</si>
  <si>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</si>
  <si>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</si>
  <si>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</si>
  <si>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</si>
  <si>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</si>
  <si>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</si>
  <si>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</si>
  <si>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</si>
  <si>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</si>
  <si>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</si>
  <si>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</si>
  <si>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</si>
  <si>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</si>
  <si>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</si>
  <si>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</si>
  <si>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</si>
  <si>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/>
  </si>
  <si>
    <t xml:space="preserve">BANCOESTADO S.A. CORREDORES DE BOLSA    </t>
  </si>
  <si>
    <t xml:space="preserve">BBVA CORREDORES DE BOLSA LTDA.          </t>
  </si>
  <si>
    <t xml:space="preserve">BCI CORREDOR DE BOLSA S.A.              </t>
  </si>
  <si>
    <t xml:space="preserve">BANCHILE CORREDORES DE BOLSA S.A.       </t>
  </si>
  <si>
    <t xml:space="preserve">SANTANDER S.A. CORREDORES DE BOLSA      </t>
  </si>
  <si>
    <t>BICE INVERSIONES CORREDORES DE BOLSA S.A</t>
  </si>
  <si>
    <t xml:space="preserve">ITAU BBA CORREDOR DE BOLSA LIMITADA     </t>
  </si>
  <si>
    <t xml:space="preserve">CORPBANCA CORREDORES DE BOLSA S.A.      </t>
  </si>
  <si>
    <t xml:space="preserve">LARRAIN VIAL S.A. CORREDORA DE BOLSA    </t>
  </si>
  <si>
    <t xml:space="preserve">I.M. TRUST S.A. CORREDORES DE BOLSA     </t>
  </si>
  <si>
    <t>BTG PACTUAL CHILE SA CORREDORES DE BOLSA</t>
  </si>
  <si>
    <t xml:space="preserve">SCOTIA CORREDORA DE BOLSA CHILE S.A.    </t>
  </si>
  <si>
    <t xml:space="preserve">EUROAMERICA CORREDORES DE BOLSA S.A.    </t>
  </si>
  <si>
    <t xml:space="preserve">PENTA CORREDORES DE BOLSA S.A.          </t>
  </si>
  <si>
    <t xml:space="preserve">DEUTSCHE BANK (CHILE) S.A.              </t>
  </si>
  <si>
    <t>VALORES SECURITY S.A.CORREDORES DE BOLSA</t>
  </si>
  <si>
    <t xml:space="preserve">FINANZAS Y NEGOCIOS S.A.  C. DE BOLSA   </t>
  </si>
  <si>
    <t xml:space="preserve">CONSORCIO CORREDORES DE BOLSA S.A.      </t>
  </si>
  <si>
    <t xml:space="preserve">MERRILL LYNCH CORREDORES DE BOLSA SPA   </t>
  </si>
  <si>
    <t xml:space="preserve">TANNER CORREDORES DE BOLSA S.A.         </t>
  </si>
  <si>
    <t xml:space="preserve">MBI CORREDORES DE BOLSA S.A.            </t>
  </si>
  <si>
    <t xml:space="preserve">CHG CORREDORES DE BOLSA S.A.            </t>
  </si>
  <si>
    <t xml:space="preserve">NEGOCIOS Y VALORES S.A. C. DE BOLSA     </t>
  </si>
  <si>
    <t xml:space="preserve">CRUZ DEL SUR CORREDORA DE BOLSA S.A.    </t>
  </si>
  <si>
    <t xml:space="preserve">J.P. MORGAN CORREDORES DE BOLSA SPA     </t>
  </si>
  <si>
    <t xml:space="preserve">UGARTE Y CIA. CORREDORES DE BOLSA S.A.  </t>
  </si>
  <si>
    <t xml:space="preserve">GBM CORREDORES DE BOLSA LIMITADA        </t>
  </si>
  <si>
    <t xml:space="preserve">MONEDA CORREDORES DE BOLSA LTDA.        </t>
  </si>
  <si>
    <t xml:space="preserve">CORREDORES DE BOLSA SURA S.A.           </t>
  </si>
  <si>
    <t xml:space="preserve">RENTA 4 CORREDORES DE BOLSA S.A.        </t>
  </si>
  <si>
    <t xml:space="preserve">JAIME LARRAIN Y CIA. C. DE BOLSA LTDA.  </t>
  </si>
  <si>
    <t xml:space="preserve">ITAU CHILE ADM. GENERAL DE FONDOS S.A.  </t>
  </si>
  <si>
    <t xml:space="preserve">ETCHEGARAY S.A. CORREDORES DE BOLSA     </t>
  </si>
  <si>
    <t>VANTRUST CAPITAL CORREDORES DE BOLSA S.A</t>
  </si>
  <si>
    <t xml:space="preserve">YRARRAZAVAL Y CIA. C. DE BOLSA LTDA.    </t>
  </si>
  <si>
    <t xml:space="preserve">CHILEMARKET S.A. CORREDORES DE BOLSA    </t>
  </si>
  <si>
    <t xml:space="preserve">FOREX CHILE CORREDORES DE BOLSA S.A.    </t>
  </si>
  <si>
    <t>OPERACIONES ACEPTADAS EN SISTEMAS DE COMPENSACIÓN Y LIQUIDACIÓN</t>
  </si>
  <si>
    <t>Septiembre 2014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</si>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</sst>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>
      <alignment wrapText="1"/>
    </xf>
    <xf numFmtId="0" fontId="16" fillId="0" borderId="0"/>
    <xf numFmtId="0" fontId="16" fillId="0" borderId="0"/>
    <xf numFmtId="0" fontId="16" fillId="0" borderId="0">
      <alignment wrapText="1"/>
    </xf>
    <xf numFmtId="0" fontId="2" fillId="0" borderId="0"/>
    <xf numFmtId="0" fontId="2" fillId="2" borderId="1" applyNumberFormat="0" applyFont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" fillId="7" borderId="0" applyNumberFormat="0" applyBorder="0" applyAlignment="0" applyProtection="0"/>
    <xf numFmtId="0" fontId="29" fillId="25" borderId="0" applyNumberFormat="0" applyBorder="0" applyAlignment="0" applyProtection="0"/>
    <xf numFmtId="0" fontId="1" fillId="10" borderId="0" applyNumberFormat="0" applyBorder="0" applyAlignment="0" applyProtection="0"/>
    <xf numFmtId="0" fontId="29" fillId="26" borderId="0" applyNumberFormat="0" applyBorder="0" applyAlignment="0" applyProtection="0"/>
    <xf numFmtId="0" fontId="1" fillId="13" borderId="0" applyNumberFormat="0" applyBorder="0" applyAlignment="0" applyProtection="0"/>
    <xf numFmtId="0" fontId="29" fillId="27" borderId="0" applyNumberFormat="0" applyBorder="0" applyAlignment="0" applyProtection="0"/>
    <xf numFmtId="0" fontId="1" fillId="16" borderId="0" applyNumberFormat="0" applyBorder="0" applyAlignment="0" applyProtection="0"/>
    <xf numFmtId="0" fontId="29" fillId="28" borderId="0" applyNumberFormat="0" applyBorder="0" applyAlignment="0" applyProtection="0"/>
    <xf numFmtId="0" fontId="1" fillId="19" borderId="0" applyNumberFormat="0" applyBorder="0" applyAlignment="0" applyProtection="0"/>
    <xf numFmtId="0" fontId="29" fillId="29" borderId="0" applyNumberFormat="0" applyBorder="0" applyAlignment="0" applyProtection="0"/>
    <xf numFmtId="0" fontId="1" fillId="22" borderId="0" applyNumberFormat="0" applyBorder="0" applyAlignment="0" applyProtection="0"/>
    <xf numFmtId="0" fontId="29" fillId="30" borderId="0" applyNumberFormat="0" applyBorder="0" applyAlignment="0" applyProtection="0"/>
    <xf numFmtId="0" fontId="1" fillId="8" borderId="0" applyNumberFormat="0" applyBorder="0" applyAlignment="0" applyProtection="0"/>
    <xf numFmtId="0" fontId="29" fillId="31" borderId="0" applyNumberFormat="0" applyBorder="0" applyAlignment="0" applyProtection="0"/>
    <xf numFmtId="0" fontId="1" fillId="11" borderId="0" applyNumberFormat="0" applyBorder="0" applyAlignment="0" applyProtection="0"/>
    <xf numFmtId="0" fontId="29" fillId="32" borderId="0" applyNumberFormat="0" applyBorder="0" applyAlignment="0" applyProtection="0"/>
    <xf numFmtId="0" fontId="1" fillId="14" borderId="0" applyNumberFormat="0" applyBorder="0" applyAlignment="0" applyProtection="0"/>
    <xf numFmtId="0" fontId="29" fillId="33" borderId="0" applyNumberFormat="0" applyBorder="0" applyAlignment="0" applyProtection="0"/>
    <xf numFmtId="0" fontId="1" fillId="17" borderId="0" applyNumberFormat="0" applyBorder="0" applyAlignment="0" applyProtection="0"/>
    <xf numFmtId="0" fontId="29" fillId="28" borderId="0" applyNumberFormat="0" applyBorder="0" applyAlignment="0" applyProtection="0"/>
    <xf numFmtId="0" fontId="1" fillId="20" borderId="0" applyNumberFormat="0" applyBorder="0" applyAlignment="0" applyProtection="0"/>
    <xf numFmtId="0" fontId="29" fillId="31" borderId="0" applyNumberFormat="0" applyBorder="0" applyAlignment="0" applyProtection="0"/>
    <xf numFmtId="0" fontId="1" fillId="23" borderId="0" applyNumberFormat="0" applyBorder="0" applyAlignment="0" applyProtection="0"/>
    <xf numFmtId="0" fontId="29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20" fillId="4" borderId="0" applyNumberFormat="0" applyBorder="0" applyAlignment="0" applyProtection="0"/>
    <xf numFmtId="0" fontId="31" fillId="27" borderId="0" applyNumberFormat="0" applyBorder="0" applyAlignment="0" applyProtection="0"/>
    <xf numFmtId="0" fontId="32" fillId="39" borderId="70" applyNumberFormat="0" applyAlignment="0" applyProtection="0"/>
    <xf numFmtId="0" fontId="33" fillId="40" borderId="71" applyNumberFormat="0" applyAlignment="0" applyProtection="0"/>
    <xf numFmtId="0" fontId="34" fillId="0" borderId="72" applyNumberFormat="0" applyFill="0" applyAlignment="0" applyProtection="0"/>
    <xf numFmtId="0" fontId="35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30" fillId="41" borderId="0" applyNumberFormat="0" applyBorder="0" applyAlignment="0" applyProtection="0"/>
    <xf numFmtId="0" fontId="23" fillId="9" borderId="0" applyNumberFormat="0" applyBorder="0" applyAlignment="0" applyProtection="0"/>
    <xf numFmtId="0" fontId="30" fillId="42" borderId="0" applyNumberFormat="0" applyBorder="0" applyAlignment="0" applyProtection="0"/>
    <xf numFmtId="0" fontId="23" fillId="12" borderId="0" applyNumberFormat="0" applyBorder="0" applyAlignment="0" applyProtection="0"/>
    <xf numFmtId="0" fontId="30" fillId="43" borderId="0" applyNumberFormat="0" applyBorder="0" applyAlignment="0" applyProtection="0"/>
    <xf numFmtId="0" fontId="23" fillId="15" borderId="0" applyNumberFormat="0" applyBorder="0" applyAlignment="0" applyProtection="0"/>
    <xf numFmtId="0" fontId="30" fillId="36" borderId="0" applyNumberFormat="0" applyBorder="0" applyAlignment="0" applyProtection="0"/>
    <xf numFmtId="0" fontId="23" fillId="18" borderId="0" applyNumberFormat="0" applyBorder="0" applyAlignment="0" applyProtection="0"/>
    <xf numFmtId="0" fontId="30" fillId="37" borderId="0" applyNumberFormat="0" applyBorder="0" applyAlignment="0" applyProtection="0"/>
    <xf numFmtId="0" fontId="23" fillId="21" borderId="0" applyNumberFormat="0" applyBorder="0" applyAlignment="0" applyProtection="0"/>
    <xf numFmtId="0" fontId="30" fillId="44" borderId="0" applyNumberFormat="0" applyBorder="0" applyAlignment="0" applyProtection="0"/>
    <xf numFmtId="0" fontId="36" fillId="30" borderId="70" applyNumberFormat="0" applyAlignment="0" applyProtection="0"/>
    <xf numFmtId="168" fontId="1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1" fillId="5" borderId="0" applyNumberFormat="0" applyBorder="0" applyAlignment="0" applyProtection="0"/>
    <xf numFmtId="0" fontId="38" fillId="26" borderId="0" applyNumberFormat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39" fillId="45" borderId="0" applyNumberFormat="0" applyBorder="0" applyAlignment="0" applyProtection="0"/>
    <xf numFmtId="0" fontId="29" fillId="0" borderId="0"/>
    <xf numFmtId="0" fontId="16" fillId="0" borderId="0">
      <alignment wrapText="1"/>
    </xf>
    <xf numFmtId="0" fontId="16" fillId="0" borderId="0"/>
    <xf numFmtId="0" fontId="16" fillId="0" borderId="0">
      <alignment wrapText="1"/>
    </xf>
    <xf numFmtId="0" fontId="16" fillId="0" borderId="0">
      <alignment wrapText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0" fillId="39" borderId="73" applyNumberFormat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64" applyNumberFormat="0" applyFill="0" applyAlignment="0" applyProtection="0"/>
    <xf numFmtId="0" fontId="43" fillId="0" borderId="74" applyNumberFormat="0" applyFill="0" applyAlignment="0" applyProtection="0"/>
    <xf numFmtId="0" fontId="18" fillId="0" borderId="65" applyNumberFormat="0" applyFill="0" applyAlignment="0" applyProtection="0"/>
    <xf numFmtId="0" fontId="44" fillId="0" borderId="75" applyNumberFormat="0" applyFill="0" applyAlignment="0" applyProtection="0"/>
    <xf numFmtId="0" fontId="19" fillId="0" borderId="66" applyNumberFormat="0" applyFill="0" applyAlignment="0" applyProtection="0"/>
    <xf numFmtId="0" fontId="35" fillId="0" borderId="76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77" applyNumberFormat="0" applyFill="0" applyAlignment="0" applyProtection="0"/>
  </cellStyleXfs>
  <cellXfs count="387">
    <xf numFmtId="0" fontId="0" fillId="0" borderId="0" xfId="0"/>
    <xf numFmtId="0" fontId="4" fillId="0" borderId="0" xfId="0" applyFont="1" applyFill="1"/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8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/>
    <xf numFmtId="0" fontId="5" fillId="0" borderId="9" xfId="0" applyFont="1" applyBorder="1" applyAlignment="1"/>
    <xf numFmtId="0" fontId="8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8" fillId="0" borderId="0" xfId="0" applyFont="1"/>
    <xf numFmtId="49" fontId="8" fillId="0" borderId="0" xfId="0" applyNumberFormat="1" applyFont="1"/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8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left" wrapText="1"/>
    </xf>
    <xf numFmtId="3" fontId="5" fillId="0" borderId="30" xfId="0" applyNumberFormat="1" applyFont="1" applyBorder="1" applyAlignment="1">
      <alignment horizontal="center" wrapText="1"/>
    </xf>
    <xf numFmtId="3" fontId="5" fillId="0" borderId="32" xfId="0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3" fontId="5" fillId="0" borderId="35" xfId="0" applyNumberFormat="1" applyFont="1" applyBorder="1" applyAlignment="1">
      <alignment horizontal="center" wrapText="1"/>
    </xf>
    <xf numFmtId="3" fontId="5" fillId="0" borderId="36" xfId="0" applyNumberFormat="1" applyFont="1" applyBorder="1" applyAlignment="1">
      <alignment horizontal="center" wrapText="1"/>
    </xf>
    <xf numFmtId="3" fontId="5" fillId="0" borderId="37" xfId="0" applyNumberFormat="1" applyFont="1" applyBorder="1" applyAlignment="1">
      <alignment horizontal="center" wrapText="1"/>
    </xf>
    <xf numFmtId="3" fontId="5" fillId="0" borderId="15" xfId="0" applyNumberFormat="1" applyFont="1" applyBorder="1" applyAlignment="1">
      <alignment horizontal="center" wrapText="1"/>
    </xf>
    <xf numFmtId="0" fontId="5" fillId="0" borderId="39" xfId="0" applyFont="1" applyBorder="1" applyAlignment="1">
      <alignment horizontal="left" wrapText="1"/>
    </xf>
    <xf numFmtId="3" fontId="5" fillId="0" borderId="40" xfId="1" applyNumberFormat="1" applyFont="1" applyBorder="1" applyAlignment="1">
      <alignment horizontal="center" wrapText="1"/>
    </xf>
    <xf numFmtId="3" fontId="5" fillId="0" borderId="41" xfId="1" applyNumberFormat="1" applyFont="1" applyBorder="1" applyAlignment="1">
      <alignment horizontal="center" wrapText="1"/>
    </xf>
    <xf numFmtId="3" fontId="5" fillId="0" borderId="7" xfId="1" applyNumberFormat="1" applyFont="1" applyBorder="1" applyAlignment="1">
      <alignment horizontal="center" wrapText="1"/>
    </xf>
    <xf numFmtId="3" fontId="5" fillId="0" borderId="42" xfId="1" applyNumberFormat="1" applyFont="1" applyBorder="1" applyAlignment="1">
      <alignment horizontal="center" wrapText="1"/>
    </xf>
    <xf numFmtId="3" fontId="5" fillId="0" borderId="5" xfId="1" applyNumberFormat="1" applyFont="1" applyBorder="1" applyAlignment="1">
      <alignment horizontal="center" wrapText="1"/>
    </xf>
    <xf numFmtId="3" fontId="5" fillId="0" borderId="40" xfId="0" applyNumberFormat="1" applyFont="1" applyBorder="1" applyAlignment="1">
      <alignment horizontal="center" wrapText="1"/>
    </xf>
    <xf numFmtId="3" fontId="5" fillId="0" borderId="41" xfId="0" applyNumberFormat="1" applyFont="1" applyBorder="1" applyAlignment="1">
      <alignment horizontal="center" wrapText="1"/>
    </xf>
    <xf numFmtId="3" fontId="8" fillId="0" borderId="23" xfId="0" applyNumberFormat="1" applyFont="1" applyBorder="1" applyAlignment="1">
      <alignment horizontal="center" wrapText="1"/>
    </xf>
    <xf numFmtId="3" fontId="8" fillId="0" borderId="43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 wrapText="1"/>
    </xf>
    <xf numFmtId="0" fontId="8" fillId="0" borderId="32" xfId="0" applyFont="1" applyBorder="1" applyAlignment="1"/>
    <xf numFmtId="166" fontId="5" fillId="0" borderId="34" xfId="1" applyNumberFormat="1" applyFont="1" applyFill="1" applyBorder="1" applyAlignment="1">
      <alignment horizontal="center"/>
    </xf>
    <xf numFmtId="166" fontId="5" fillId="0" borderId="31" xfId="1" applyNumberFormat="1" applyFont="1" applyFill="1" applyBorder="1" applyAlignment="1">
      <alignment horizontal="center"/>
    </xf>
    <xf numFmtId="166" fontId="5" fillId="0" borderId="30" xfId="1" applyNumberFormat="1" applyFont="1" applyFill="1" applyBorder="1" applyAlignment="1">
      <alignment horizontal="center"/>
    </xf>
    <xf numFmtId="166" fontId="5" fillId="0" borderId="32" xfId="1" applyNumberFormat="1" applyFont="1" applyFill="1" applyBorder="1" applyAlignment="1">
      <alignment horizontal="center"/>
    </xf>
    <xf numFmtId="166" fontId="5" fillId="0" borderId="0" xfId="0" applyNumberFormat="1" applyFont="1"/>
    <xf numFmtId="0" fontId="8" fillId="0" borderId="36" xfId="0" applyFont="1" applyBorder="1" applyAlignment="1"/>
    <xf numFmtId="166" fontId="5" fillId="0" borderId="15" xfId="1" applyNumberFormat="1" applyFont="1" applyFill="1" applyBorder="1" applyAlignment="1">
      <alignment horizontal="center"/>
    </xf>
    <xf numFmtId="166" fontId="5" fillId="0" borderId="13" xfId="1" applyNumberFormat="1" applyFont="1" applyFill="1" applyBorder="1" applyAlignment="1">
      <alignment horizontal="center"/>
    </xf>
    <xf numFmtId="166" fontId="5" fillId="0" borderId="35" xfId="1" applyNumberFormat="1" applyFont="1" applyFill="1" applyBorder="1" applyAlignment="1">
      <alignment horizontal="center"/>
    </xf>
    <xf numFmtId="166" fontId="5" fillId="0" borderId="36" xfId="1" applyNumberFormat="1" applyFont="1" applyFill="1" applyBorder="1" applyAlignment="1">
      <alignment horizontal="center"/>
    </xf>
    <xf numFmtId="0" fontId="8" fillId="0" borderId="44" xfId="0" applyFont="1" applyBorder="1" applyAlignment="1"/>
    <xf numFmtId="166" fontId="5" fillId="0" borderId="47" xfId="1" applyNumberFormat="1" applyFont="1" applyFill="1" applyBorder="1" applyAlignment="1">
      <alignment horizontal="center"/>
    </xf>
    <xf numFmtId="166" fontId="5" fillId="0" borderId="39" xfId="1" applyNumberFormat="1" applyFont="1" applyFill="1" applyBorder="1" applyAlignment="1">
      <alignment horizontal="center"/>
    </xf>
    <xf numFmtId="166" fontId="5" fillId="0" borderId="38" xfId="1" applyNumberFormat="1" applyFont="1" applyFill="1" applyBorder="1" applyAlignment="1">
      <alignment horizontal="center"/>
    </xf>
    <xf numFmtId="166" fontId="5" fillId="0" borderId="44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23" xfId="0" applyFont="1" applyFill="1" applyBorder="1"/>
    <xf numFmtId="0" fontId="8" fillId="0" borderId="19" xfId="0" applyFont="1" applyFill="1" applyBorder="1"/>
    <xf numFmtId="0" fontId="8" fillId="0" borderId="24" xfId="0" applyFont="1" applyFill="1" applyBorder="1"/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14" fontId="4" fillId="0" borderId="0" xfId="0" applyNumberFormat="1" applyFont="1" applyFill="1"/>
    <xf numFmtId="0" fontId="10" fillId="0" borderId="30" xfId="0" applyFont="1" applyFill="1" applyBorder="1" applyAlignment="1">
      <alignment horizontal="right" wrapText="1"/>
    </xf>
    <xf numFmtId="0" fontId="10" fillId="0" borderId="33" xfId="0" applyFont="1" applyFill="1" applyBorder="1" applyAlignment="1">
      <alignment horizontal="right" wrapText="1"/>
    </xf>
    <xf numFmtId="0" fontId="5" fillId="0" borderId="32" xfId="0" applyFont="1" applyFill="1" applyBorder="1"/>
    <xf numFmtId="166" fontId="5" fillId="0" borderId="30" xfId="1" applyNumberFormat="1" applyFont="1" applyFill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166" fontId="5" fillId="0" borderId="0" xfId="1" applyNumberFormat="1" applyFont="1"/>
    <xf numFmtId="0" fontId="10" fillId="0" borderId="35" xfId="0" applyFont="1" applyFill="1" applyBorder="1" applyAlignment="1">
      <alignment horizontal="right" wrapText="1"/>
    </xf>
    <xf numFmtId="0" fontId="10" fillId="0" borderId="37" xfId="0" applyFont="1" applyFill="1" applyBorder="1" applyAlignment="1">
      <alignment horizontal="right" wrapText="1"/>
    </xf>
    <xf numFmtId="0" fontId="5" fillId="0" borderId="36" xfId="0" applyFont="1" applyFill="1" applyBorder="1"/>
    <xf numFmtId="166" fontId="5" fillId="0" borderId="35" xfId="1" applyNumberFormat="1" applyFont="1" applyFill="1" applyBorder="1"/>
    <xf numFmtId="166" fontId="5" fillId="0" borderId="36" xfId="1" applyNumberFormat="1" applyFont="1" applyFill="1" applyBorder="1"/>
    <xf numFmtId="166" fontId="5" fillId="0" borderId="37" xfId="1" applyNumberFormat="1" applyFont="1" applyFill="1" applyBorder="1"/>
    <xf numFmtId="166" fontId="5" fillId="0" borderId="0" xfId="1" applyNumberFormat="1" applyFont="1" applyFill="1"/>
    <xf numFmtId="0" fontId="4" fillId="0" borderId="0" xfId="0" applyFont="1" applyFill="1" applyBorder="1"/>
    <xf numFmtId="14" fontId="4" fillId="0" borderId="0" xfId="0" applyNumberFormat="1" applyFont="1" applyFill="1" applyBorder="1"/>
    <xf numFmtId="166" fontId="5" fillId="0" borderId="0" xfId="1" applyNumberFormat="1" applyFont="1" applyFill="1" applyBorder="1"/>
    <xf numFmtId="0" fontId="5" fillId="0" borderId="0" xfId="0" applyFont="1" applyBorder="1"/>
    <xf numFmtId="0" fontId="10" fillId="0" borderId="38" xfId="0" applyFont="1" applyFill="1" applyBorder="1" applyAlignment="1">
      <alignment horizontal="right" wrapText="1"/>
    </xf>
    <xf numFmtId="0" fontId="10" fillId="0" borderId="48" xfId="0" applyFont="1" applyFill="1" applyBorder="1" applyAlignment="1">
      <alignment horizontal="right" wrapText="1"/>
    </xf>
    <xf numFmtId="0" fontId="5" fillId="0" borderId="44" xfId="0" applyFont="1" applyFill="1" applyBorder="1"/>
    <xf numFmtId="166" fontId="5" fillId="0" borderId="38" xfId="1" applyNumberFormat="1" applyFont="1" applyFill="1" applyBorder="1"/>
    <xf numFmtId="166" fontId="5" fillId="0" borderId="44" xfId="1" applyNumberFormat="1" applyFont="1" applyFill="1" applyBorder="1"/>
    <xf numFmtId="166" fontId="5" fillId="0" borderId="48" xfId="1" applyNumberFormat="1" applyFont="1" applyFill="1" applyBorder="1"/>
    <xf numFmtId="0" fontId="8" fillId="0" borderId="47" xfId="0" applyFont="1" applyFill="1" applyBorder="1" applyAlignment="1">
      <alignment horizontal="center" wrapText="1"/>
    </xf>
    <xf numFmtId="166" fontId="5" fillId="0" borderId="49" xfId="1" applyNumberFormat="1" applyFont="1" applyFill="1" applyBorder="1" applyAlignment="1">
      <alignment horizontal="center"/>
    </xf>
    <xf numFmtId="166" fontId="5" fillId="0" borderId="50" xfId="1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11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5" fillId="0" borderId="5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30" xfId="0" applyFont="1" applyBorder="1"/>
    <xf numFmtId="0" fontId="5" fillId="0" borderId="33" xfId="0" applyFont="1" applyFill="1" applyBorder="1" applyAlignment="1"/>
    <xf numFmtId="0" fontId="5" fillId="0" borderId="53" xfId="0" applyFont="1" applyFill="1" applyBorder="1" applyAlignment="1">
      <alignment horizontal="left" wrapText="1"/>
    </xf>
    <xf numFmtId="0" fontId="5" fillId="0" borderId="54" xfId="0" applyFont="1" applyBorder="1"/>
    <xf numFmtId="166" fontId="5" fillId="0" borderId="55" xfId="1" applyNumberFormat="1" applyFont="1" applyFill="1" applyBorder="1" applyAlignment="1">
      <alignment horizontal="left" wrapText="1"/>
    </xf>
    <xf numFmtId="166" fontId="5" fillId="0" borderId="30" xfId="1" applyNumberFormat="1" applyFont="1" applyFill="1" applyBorder="1" applyAlignment="1">
      <alignment horizontal="left" wrapText="1"/>
    </xf>
    <xf numFmtId="166" fontId="5" fillId="0" borderId="56" xfId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166" fontId="5" fillId="0" borderId="0" xfId="1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/>
    <xf numFmtId="0" fontId="5" fillId="0" borderId="35" xfId="0" applyFont="1" applyBorder="1"/>
    <xf numFmtId="0" fontId="5" fillId="0" borderId="37" xfId="0" applyFont="1" applyFill="1" applyBorder="1" applyAlignment="1"/>
    <xf numFmtId="0" fontId="5" fillId="0" borderId="14" xfId="0" applyFont="1" applyFill="1" applyBorder="1" applyAlignment="1">
      <alignment horizontal="left" wrapText="1"/>
    </xf>
    <xf numFmtId="0" fontId="5" fillId="0" borderId="57" xfId="0" applyFont="1" applyBorder="1"/>
    <xf numFmtId="166" fontId="5" fillId="0" borderId="58" xfId="1" applyNumberFormat="1" applyFont="1" applyFill="1" applyBorder="1" applyAlignment="1">
      <alignment horizontal="left" wrapText="1"/>
    </xf>
    <xf numFmtId="166" fontId="5" fillId="0" borderId="59" xfId="1" applyNumberFormat="1" applyFont="1" applyFill="1" applyBorder="1" applyAlignment="1">
      <alignment horizontal="left" wrapText="1"/>
    </xf>
    <xf numFmtId="166" fontId="5" fillId="0" borderId="58" xfId="0" applyNumberFormat="1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center" wrapText="1"/>
    </xf>
    <xf numFmtId="0" fontId="5" fillId="0" borderId="25" xfId="0" applyFont="1" applyBorder="1"/>
    <xf numFmtId="0" fontId="5" fillId="0" borderId="48" xfId="0" applyFont="1" applyFill="1" applyBorder="1" applyAlignment="1"/>
    <xf numFmtId="0" fontId="5" fillId="0" borderId="60" xfId="0" applyFont="1" applyFill="1" applyBorder="1" applyAlignment="1">
      <alignment horizontal="left" wrapText="1"/>
    </xf>
    <xf numFmtId="0" fontId="5" fillId="0" borderId="22" xfId="0" applyFont="1" applyBorder="1"/>
    <xf numFmtId="166" fontId="5" fillId="0" borderId="61" xfId="1" applyNumberFormat="1" applyFont="1" applyFill="1" applyBorder="1" applyAlignment="1">
      <alignment horizontal="left" wrapText="1"/>
    </xf>
    <xf numFmtId="166" fontId="5" fillId="0" borderId="21" xfId="1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3" fontId="5" fillId="0" borderId="0" xfId="1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166" fontId="8" fillId="0" borderId="0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/>
    <xf numFmtId="0" fontId="8" fillId="0" borderId="0" xfId="0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8" fillId="0" borderId="27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3" fontId="5" fillId="0" borderId="38" xfId="0" applyNumberFormat="1" applyFont="1" applyBorder="1" applyAlignment="1">
      <alignment horizontal="center" wrapText="1"/>
    </xf>
    <xf numFmtId="3" fontId="5" fillId="0" borderId="44" xfId="0" applyNumberFormat="1" applyFont="1" applyBorder="1" applyAlignment="1">
      <alignment horizontal="center" wrapText="1"/>
    </xf>
    <xf numFmtId="3" fontId="5" fillId="0" borderId="48" xfId="0" applyNumberFormat="1" applyFont="1" applyBorder="1" applyAlignment="1">
      <alignment horizontal="center" wrapText="1"/>
    </xf>
    <xf numFmtId="3" fontId="5" fillId="0" borderId="4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center" wrapText="1"/>
    </xf>
    <xf numFmtId="0" fontId="5" fillId="0" borderId="63" xfId="0" applyFont="1" applyFill="1" applyBorder="1" applyAlignment="1"/>
    <xf numFmtId="166" fontId="5" fillId="0" borderId="32" xfId="1" applyNumberFormat="1" applyFont="1" applyFill="1" applyBorder="1" applyAlignment="1">
      <alignment horizontal="left" wrapText="1"/>
    </xf>
    <xf numFmtId="166" fontId="5" fillId="0" borderId="35" xfId="1" applyNumberFormat="1" applyFont="1" applyFill="1" applyBorder="1" applyAlignment="1">
      <alignment horizontal="left" wrapText="1"/>
    </xf>
    <xf numFmtId="166" fontId="5" fillId="0" borderId="36" xfId="1" applyNumberFormat="1" applyFont="1" applyFill="1" applyBorder="1" applyAlignment="1">
      <alignment horizontal="left" wrapText="1"/>
    </xf>
    <xf numFmtId="10" fontId="5" fillId="0" borderId="0" xfId="2" applyNumberFormat="1" applyFont="1"/>
    <xf numFmtId="0" fontId="1" fillId="24" borderId="0" xfId="10" applyFill="1"/>
    <xf numFmtId="0" fontId="5" fillId="24" borderId="0" xfId="11" applyFont="1" applyFill="1"/>
    <xf numFmtId="0" fontId="5" fillId="24" borderId="0" xfId="11" applyFont="1" applyFill="1" applyBorder="1" applyAlignment="1">
      <alignment wrapText="1"/>
    </xf>
    <xf numFmtId="0" fontId="8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center" vertical="top"/>
    </xf>
    <xf numFmtId="0" fontId="8" fillId="24" borderId="10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center" vertical="top"/>
    </xf>
    <xf numFmtId="0" fontId="8" fillId="24" borderId="11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left" vertical="top"/>
    </xf>
    <xf numFmtId="0" fontId="5" fillId="24" borderId="12" xfId="11" applyFont="1" applyFill="1" applyBorder="1" applyAlignment="1">
      <alignment horizontal="left" vertical="top"/>
    </xf>
    <xf numFmtId="0" fontId="26" fillId="24" borderId="0" xfId="11" applyFont="1" applyFill="1"/>
    <xf numFmtId="0" fontId="16" fillId="24" borderId="0" xfId="11" applyFill="1"/>
    <xf numFmtId="49" fontId="26" fillId="24" borderId="0" xfId="11" applyNumberFormat="1" applyFont="1" applyFill="1"/>
    <xf numFmtId="0" fontId="27" fillId="24" borderId="0" xfId="11" applyFont="1" applyFill="1"/>
    <xf numFmtId="0" fontId="26" fillId="24" borderId="23" xfId="11" applyFont="1" applyFill="1" applyBorder="1" applyAlignment="1">
      <alignment horizontal="center"/>
    </xf>
    <xf numFmtId="0" fontId="26" fillId="24" borderId="24" xfId="11" applyFont="1" applyFill="1" applyBorder="1" applyAlignment="1">
      <alignment horizontal="center"/>
    </xf>
    <xf numFmtId="0" fontId="26" fillId="24" borderId="25" xfId="11" applyFont="1" applyFill="1" applyBorder="1" applyAlignment="1">
      <alignment horizontal="center" wrapText="1"/>
    </xf>
    <xf numFmtId="0" fontId="26" fillId="24" borderId="26" xfId="11" applyFont="1" applyFill="1" applyBorder="1" applyAlignment="1">
      <alignment horizontal="center" wrapText="1"/>
    </xf>
    <xf numFmtId="0" fontId="26" fillId="24" borderId="27" xfId="11" applyFont="1" applyFill="1" applyBorder="1" applyAlignment="1">
      <alignment horizontal="center" wrapText="1"/>
    </xf>
    <xf numFmtId="0" fontId="26" fillId="24" borderId="28" xfId="11" applyFont="1" applyFill="1" applyBorder="1" applyAlignment="1">
      <alignment horizontal="center" wrapText="1"/>
    </xf>
    <xf numFmtId="0" fontId="26" fillId="24" borderId="29" xfId="11" applyFont="1" applyFill="1" applyBorder="1" applyAlignment="1">
      <alignment horizontal="center" wrapText="1"/>
    </xf>
    <xf numFmtId="0" fontId="26" fillId="24" borderId="46" xfId="11" applyFont="1" applyFill="1" applyBorder="1" applyAlignment="1">
      <alignment horizontal="center" wrapText="1"/>
    </xf>
    <xf numFmtId="0" fontId="26" fillId="24" borderId="68" xfId="11" applyFont="1" applyFill="1" applyBorder="1" applyAlignment="1">
      <alignment horizontal="center" wrapText="1"/>
    </xf>
    <xf numFmtId="0" fontId="27" fillId="24" borderId="36" xfId="11" applyFont="1" applyFill="1" applyBorder="1"/>
    <xf numFmtId="3" fontId="27" fillId="24" borderId="35" xfId="12" applyNumberFormat="1" applyFont="1" applyFill="1" applyBorder="1" applyAlignment="1">
      <alignment horizontal="center" wrapText="1"/>
    </xf>
    <xf numFmtId="3" fontId="27" fillId="24" borderId="36" xfId="12" applyNumberFormat="1" applyFont="1" applyFill="1" applyBorder="1" applyAlignment="1">
      <alignment horizontal="center" wrapText="1"/>
    </xf>
    <xf numFmtId="3" fontId="27" fillId="24" borderId="15" xfId="12" applyNumberFormat="1" applyFont="1" applyFill="1" applyBorder="1" applyAlignment="1">
      <alignment horizontal="center" wrapText="1"/>
    </xf>
    <xf numFmtId="3" fontId="27" fillId="24" borderId="37" xfId="12" applyNumberFormat="1" applyFont="1" applyFill="1" applyBorder="1" applyAlignment="1">
      <alignment horizontal="center" wrapText="1"/>
    </xf>
    <xf numFmtId="3" fontId="27" fillId="24" borderId="13" xfId="12" applyNumberFormat="1" applyFont="1" applyFill="1" applyBorder="1" applyAlignment="1">
      <alignment horizontal="center" wrapText="1"/>
    </xf>
    <xf numFmtId="3" fontId="27" fillId="24" borderId="30" xfId="11" applyNumberFormat="1" applyFont="1" applyFill="1" applyBorder="1" applyAlignment="1">
      <alignment horizontal="center" wrapText="1"/>
    </xf>
    <xf numFmtId="3" fontId="27" fillId="24" borderId="32" xfId="11" applyNumberFormat="1" applyFont="1" applyFill="1" applyBorder="1" applyAlignment="1">
      <alignment horizontal="center" wrapText="1"/>
    </xf>
    <xf numFmtId="3" fontId="27" fillId="24" borderId="35" xfId="11" applyNumberFormat="1" applyFont="1" applyFill="1" applyBorder="1" applyAlignment="1">
      <alignment horizontal="center" wrapText="1"/>
    </xf>
    <xf numFmtId="3" fontId="27" fillId="24" borderId="36" xfId="11" applyNumberFormat="1" applyFont="1" applyFill="1" applyBorder="1" applyAlignment="1">
      <alignment horizontal="center" wrapText="1"/>
    </xf>
    <xf numFmtId="0" fontId="27" fillId="24" borderId="44" xfId="11" applyFont="1" applyFill="1" applyBorder="1"/>
    <xf numFmtId="3" fontId="27" fillId="24" borderId="40" xfId="12" applyNumberFormat="1" applyFont="1" applyFill="1" applyBorder="1" applyAlignment="1">
      <alignment horizontal="center" wrapText="1"/>
    </xf>
    <xf numFmtId="3" fontId="27" fillId="24" borderId="41" xfId="12" applyNumberFormat="1" applyFont="1" applyFill="1" applyBorder="1" applyAlignment="1">
      <alignment horizontal="center" wrapText="1"/>
    </xf>
    <xf numFmtId="3" fontId="27" fillId="24" borderId="7" xfId="12" applyNumberFormat="1" applyFont="1" applyFill="1" applyBorder="1" applyAlignment="1">
      <alignment horizontal="center" wrapText="1"/>
    </xf>
    <xf numFmtId="3" fontId="27" fillId="24" borderId="42" xfId="12" applyNumberFormat="1" applyFont="1" applyFill="1" applyBorder="1" applyAlignment="1">
      <alignment horizontal="center" wrapText="1"/>
    </xf>
    <xf numFmtId="3" fontId="27" fillId="24" borderId="5" xfId="12" applyNumberFormat="1" applyFont="1" applyFill="1" applyBorder="1" applyAlignment="1">
      <alignment horizontal="center" wrapText="1"/>
    </xf>
    <xf numFmtId="3" fontId="27" fillId="24" borderId="38" xfId="11" applyNumberFormat="1" applyFont="1" applyFill="1" applyBorder="1" applyAlignment="1">
      <alignment horizontal="center" wrapText="1"/>
    </xf>
    <xf numFmtId="3" fontId="27" fillId="24" borderId="44" xfId="11" applyNumberFormat="1" applyFont="1" applyFill="1" applyBorder="1" applyAlignment="1">
      <alignment horizontal="center" wrapText="1"/>
    </xf>
    <xf numFmtId="3" fontId="26" fillId="24" borderId="23" xfId="11" applyNumberFormat="1" applyFont="1" applyFill="1" applyBorder="1" applyAlignment="1">
      <alignment horizontal="center" wrapText="1"/>
    </xf>
    <xf numFmtId="3" fontId="26" fillId="24" borderId="20" xfId="11" applyNumberFormat="1" applyFont="1" applyFill="1" applyBorder="1" applyAlignment="1">
      <alignment horizontal="center" wrapText="1"/>
    </xf>
    <xf numFmtId="3" fontId="26" fillId="24" borderId="19" xfId="11" applyNumberFormat="1" applyFont="1" applyFill="1" applyBorder="1" applyAlignment="1">
      <alignment horizontal="center" wrapText="1"/>
    </xf>
    <xf numFmtId="3" fontId="26" fillId="24" borderId="24" xfId="11" applyNumberFormat="1" applyFont="1" applyFill="1" applyBorder="1" applyAlignment="1">
      <alignment horizontal="center" wrapText="1"/>
    </xf>
    <xf numFmtId="3" fontId="26" fillId="24" borderId="27" xfId="11" applyNumberFormat="1" applyFont="1" applyFill="1" applyBorder="1" applyAlignment="1">
      <alignment horizontal="center" wrapText="1"/>
    </xf>
    <xf numFmtId="3" fontId="26" fillId="24" borderId="26" xfId="11" applyNumberFormat="1" applyFont="1" applyFill="1" applyBorder="1" applyAlignment="1">
      <alignment horizontal="center" wrapText="1"/>
    </xf>
    <xf numFmtId="0" fontId="27" fillId="24" borderId="31" xfId="11" applyFont="1" applyFill="1" applyBorder="1" applyAlignment="1">
      <alignment horizontal="left" wrapText="1"/>
    </xf>
    <xf numFmtId="3" fontId="27" fillId="24" borderId="49" xfId="11" applyNumberFormat="1" applyFont="1" applyFill="1" applyBorder="1" applyAlignment="1">
      <alignment horizontal="center" wrapText="1"/>
    </xf>
    <xf numFmtId="3" fontId="27" fillId="24" borderId="50" xfId="11" applyNumberFormat="1" applyFont="1" applyFill="1" applyBorder="1" applyAlignment="1">
      <alignment horizontal="center" wrapText="1"/>
    </xf>
    <xf numFmtId="3" fontId="27" fillId="24" borderId="63" xfId="11" applyNumberFormat="1" applyFont="1" applyFill="1" applyBorder="1" applyAlignment="1">
      <alignment horizontal="center" wrapText="1"/>
    </xf>
    <xf numFmtId="0" fontId="27" fillId="24" borderId="13" xfId="11" applyFont="1" applyFill="1" applyBorder="1" applyAlignment="1">
      <alignment horizontal="left" wrapText="1"/>
    </xf>
    <xf numFmtId="3" fontId="27" fillId="24" borderId="37" xfId="11" applyNumberFormat="1" applyFont="1" applyFill="1" applyBorder="1" applyAlignment="1">
      <alignment horizontal="center" wrapText="1"/>
    </xf>
    <xf numFmtId="0" fontId="27" fillId="24" borderId="39" xfId="11" applyFont="1" applyFill="1" applyBorder="1" applyAlignment="1">
      <alignment horizontal="left" wrapText="1"/>
    </xf>
    <xf numFmtId="3" fontId="27" fillId="24" borderId="40" xfId="11" applyNumberFormat="1" applyFont="1" applyFill="1" applyBorder="1" applyAlignment="1">
      <alignment horizontal="center" wrapText="1"/>
    </xf>
    <xf numFmtId="3" fontId="27" fillId="24" borderId="41" xfId="11" applyNumberFormat="1" applyFont="1" applyFill="1" applyBorder="1" applyAlignment="1">
      <alignment horizontal="center" wrapText="1"/>
    </xf>
    <xf numFmtId="3" fontId="27" fillId="24" borderId="33" xfId="11" applyNumberFormat="1" applyFont="1" applyFill="1" applyBorder="1" applyAlignment="1">
      <alignment horizontal="center" wrapText="1"/>
    </xf>
    <xf numFmtId="3" fontId="27" fillId="24" borderId="45" xfId="11" applyNumberFormat="1" applyFont="1" applyFill="1" applyBorder="1" applyAlignment="1">
      <alignment horizontal="center" wrapText="1"/>
    </xf>
    <xf numFmtId="3" fontId="27" fillId="24" borderId="69" xfId="11" applyNumberFormat="1" applyFont="1" applyFill="1" applyBorder="1" applyAlignment="1">
      <alignment horizontal="center" wrapText="1"/>
    </xf>
    <xf numFmtId="0" fontId="26" fillId="24" borderId="0" xfId="11" applyFont="1" applyFill="1" applyBorder="1" applyAlignment="1">
      <alignment horizontal="left"/>
    </xf>
    <xf numFmtId="0" fontId="27" fillId="24" borderId="0" xfId="11" applyFont="1" applyFill="1" applyBorder="1" applyAlignment="1">
      <alignment horizontal="left"/>
    </xf>
    <xf numFmtId="0" fontId="26" fillId="24" borderId="0" xfId="11" applyFont="1" applyFill="1" applyBorder="1" applyAlignment="1">
      <alignment horizontal="center" wrapText="1"/>
    </xf>
    <xf numFmtId="3" fontId="26" fillId="24" borderId="0" xfId="11" applyNumberFormat="1" applyFont="1" applyFill="1" applyBorder="1" applyAlignment="1">
      <alignment horizontal="center" wrapText="1"/>
    </xf>
    <xf numFmtId="0" fontId="26" fillId="24" borderId="38" xfId="11" applyFont="1" applyFill="1" applyBorder="1" applyAlignment="1">
      <alignment horizontal="center" wrapText="1"/>
    </xf>
    <xf numFmtId="0" fontId="26" fillId="24" borderId="44" xfId="11" applyFont="1" applyFill="1" applyBorder="1" applyAlignment="1">
      <alignment horizontal="center" wrapText="1"/>
    </xf>
    <xf numFmtId="0" fontId="26" fillId="24" borderId="40" xfId="11" applyFont="1" applyFill="1" applyBorder="1" applyAlignment="1">
      <alignment horizontal="center" wrapText="1"/>
    </xf>
    <xf numFmtId="0" fontId="26" fillId="24" borderId="41" xfId="11" applyFont="1" applyFill="1" applyBorder="1" applyAlignment="1">
      <alignment horizontal="center" wrapText="1"/>
    </xf>
    <xf numFmtId="0" fontId="26" fillId="24" borderId="32" xfId="11" applyFont="1" applyFill="1" applyBorder="1" applyAlignment="1"/>
    <xf numFmtId="166" fontId="16" fillId="24" borderId="30" xfId="12" applyNumberFormat="1" applyFill="1" applyBorder="1" applyAlignment="1">
      <alignment horizontal="center"/>
    </xf>
    <xf numFmtId="166" fontId="16" fillId="24" borderId="32" xfId="12" applyNumberFormat="1" applyFill="1" applyBorder="1" applyAlignment="1">
      <alignment horizontal="center"/>
    </xf>
    <xf numFmtId="166" fontId="16" fillId="24" borderId="34" xfId="12" applyNumberFormat="1" applyFill="1" applyBorder="1" applyAlignment="1">
      <alignment horizontal="center"/>
    </xf>
    <xf numFmtId="166" fontId="16" fillId="24" borderId="31" xfId="12" applyNumberFormat="1" applyFill="1" applyBorder="1" applyAlignment="1">
      <alignment horizontal="center"/>
    </xf>
    <xf numFmtId="0" fontId="26" fillId="24" borderId="36" xfId="11" applyFont="1" applyFill="1" applyBorder="1" applyAlignment="1"/>
    <xf numFmtId="166" fontId="16" fillId="24" borderId="35" xfId="12" applyNumberFormat="1" applyFill="1" applyBorder="1" applyAlignment="1">
      <alignment horizontal="center"/>
    </xf>
    <xf numFmtId="166" fontId="16" fillId="24" borderId="36" xfId="12" applyNumberFormat="1" applyFill="1" applyBorder="1" applyAlignment="1">
      <alignment horizontal="center"/>
    </xf>
    <xf numFmtId="166" fontId="16" fillId="24" borderId="15" xfId="12" applyNumberFormat="1" applyFill="1" applyBorder="1" applyAlignment="1">
      <alignment horizontal="center"/>
    </xf>
    <xf numFmtId="166" fontId="16" fillId="24" borderId="13" xfId="12" applyNumberFormat="1" applyFill="1" applyBorder="1" applyAlignment="1">
      <alignment horizontal="center"/>
    </xf>
    <xf numFmtId="0" fontId="26" fillId="24" borderId="44" xfId="11" applyFont="1" applyFill="1" applyBorder="1" applyAlignment="1"/>
    <xf numFmtId="166" fontId="16" fillId="24" borderId="38" xfId="12" applyNumberFormat="1" applyFill="1" applyBorder="1" applyAlignment="1">
      <alignment horizontal="center"/>
    </xf>
    <xf numFmtId="166" fontId="16" fillId="24" borderId="44" xfId="12" applyNumberFormat="1" applyFill="1" applyBorder="1" applyAlignment="1">
      <alignment horizontal="center"/>
    </xf>
    <xf numFmtId="166" fontId="16" fillId="24" borderId="47" xfId="12" applyNumberFormat="1" applyFill="1" applyBorder="1" applyAlignment="1">
      <alignment horizontal="center"/>
    </xf>
    <xf numFmtId="166" fontId="16" fillId="24" borderId="39" xfId="12" applyNumberFormat="1" applyFill="1" applyBorder="1" applyAlignment="1">
      <alignment horizontal="center"/>
    </xf>
    <xf numFmtId="0" fontId="26" fillId="24" borderId="45" xfId="11" applyFont="1" applyFill="1" applyBorder="1" applyAlignment="1">
      <alignment horizontal="center" vertical="center" textRotation="90" wrapText="1"/>
    </xf>
    <xf numFmtId="0" fontId="28" fillId="24" borderId="46" xfId="11" applyFont="1" applyFill="1" applyBorder="1" applyAlignment="1">
      <alignment horizontal="center" vertical="center" textRotation="90" wrapText="1"/>
    </xf>
    <xf numFmtId="0" fontId="28" fillId="24" borderId="25" xfId="11" applyFont="1" applyFill="1" applyBorder="1" applyAlignment="1">
      <alignment horizontal="center" vertical="center" textRotation="90" wrapText="1"/>
    </xf>
    <xf numFmtId="0" fontId="26" fillId="24" borderId="3" xfId="11" applyFont="1" applyFill="1" applyBorder="1" applyAlignment="1">
      <alignment horizontal="center" wrapText="1"/>
    </xf>
    <xf numFmtId="0" fontId="26" fillId="24" borderId="16" xfId="11" applyFont="1" applyFill="1" applyBorder="1" applyAlignment="1">
      <alignment horizontal="center" vertical="center" wrapText="1"/>
    </xf>
    <xf numFmtId="0" fontId="26" fillId="24" borderId="17" xfId="11" applyFont="1" applyFill="1" applyBorder="1" applyAlignment="1">
      <alignment horizontal="center" vertical="center" wrapText="1"/>
    </xf>
    <xf numFmtId="0" fontId="16" fillId="24" borderId="21" xfId="11" applyFill="1" applyBorder="1" applyAlignment="1">
      <alignment horizontal="center" vertical="center" wrapText="1"/>
    </xf>
    <xf numFmtId="0" fontId="16" fillId="24" borderId="22" xfId="11" applyFill="1" applyBorder="1" applyAlignment="1">
      <alignment horizontal="center" vertical="center" wrapText="1"/>
    </xf>
    <xf numFmtId="49" fontId="28" fillId="24" borderId="0" xfId="11" applyNumberFormat="1" applyFont="1" applyFill="1" applyBorder="1" applyAlignment="1">
      <alignment horizontal="center" vertical="center" wrapText="1"/>
    </xf>
    <xf numFmtId="0" fontId="16" fillId="24" borderId="0" xfId="11" applyFill="1" applyBorder="1" applyAlignment="1">
      <alignment horizontal="center" vertical="center" wrapText="1"/>
    </xf>
    <xf numFmtId="0" fontId="26" fillId="24" borderId="2" xfId="11" applyFont="1" applyFill="1" applyBorder="1" applyAlignment="1">
      <alignment horizontal="center" wrapText="1"/>
    </xf>
    <xf numFmtId="0" fontId="26" fillId="24" borderId="4" xfId="11" applyFont="1" applyFill="1" applyBorder="1" applyAlignment="1">
      <alignment horizontal="center" wrapText="1"/>
    </xf>
    <xf numFmtId="0" fontId="26" fillId="24" borderId="18" xfId="11" applyFont="1" applyFill="1" applyBorder="1" applyAlignment="1">
      <alignment horizontal="center" wrapText="1"/>
    </xf>
    <xf numFmtId="0" fontId="26" fillId="24" borderId="19" xfId="11" applyFont="1" applyFill="1" applyBorder="1" applyAlignment="1">
      <alignment horizontal="center" wrapText="1"/>
    </xf>
    <xf numFmtId="0" fontId="26" fillId="24" borderId="20" xfId="11" applyFont="1" applyFill="1" applyBorder="1" applyAlignment="1">
      <alignment horizontal="center" wrapText="1"/>
    </xf>
    <xf numFmtId="0" fontId="26" fillId="24" borderId="23" xfId="11" applyFont="1" applyFill="1" applyBorder="1" applyAlignment="1">
      <alignment horizontal="center" wrapText="1"/>
    </xf>
    <xf numFmtId="0" fontId="26" fillId="24" borderId="30" xfId="11" applyFont="1" applyFill="1" applyBorder="1" applyAlignment="1">
      <alignment horizontal="center" vertical="center" textRotation="90" wrapText="1"/>
    </xf>
    <xf numFmtId="0" fontId="26" fillId="24" borderId="35" xfId="11" applyFont="1" applyFill="1" applyBorder="1" applyAlignment="1">
      <alignment horizontal="center" vertical="center" textRotation="90" wrapText="1"/>
    </xf>
    <xf numFmtId="0" fontId="26" fillId="24" borderId="38" xfId="11" applyFont="1" applyFill="1" applyBorder="1" applyAlignment="1">
      <alignment horizontal="center" vertical="center" textRotation="90" wrapText="1"/>
    </xf>
    <xf numFmtId="0" fontId="8" fillId="24" borderId="13" xfId="11" applyFont="1" applyFill="1" applyBorder="1" applyAlignment="1">
      <alignment horizontal="left" vertical="top"/>
    </xf>
    <xf numFmtId="0" fontId="8" fillId="24" borderId="14" xfId="11" applyFont="1" applyFill="1" applyBorder="1" applyAlignment="1">
      <alignment horizontal="left" vertical="top"/>
    </xf>
    <xf numFmtId="0" fontId="8" fillId="24" borderId="15" xfId="11" applyFont="1" applyFill="1" applyBorder="1" applyAlignment="1">
      <alignment horizontal="left" vertical="top"/>
    </xf>
    <xf numFmtId="0" fontId="5" fillId="24" borderId="5" xfId="11" applyFont="1" applyFill="1" applyBorder="1" applyAlignment="1">
      <alignment horizontal="left" vertical="top" wrapText="1"/>
    </xf>
    <xf numFmtId="0" fontId="16" fillId="24" borderId="6" xfId="11" applyFill="1" applyBorder="1" applyAlignment="1">
      <alignment wrapText="1"/>
    </xf>
    <xf numFmtId="0" fontId="16" fillId="24" borderId="7" xfId="11" applyFill="1" applyBorder="1" applyAlignment="1">
      <alignment wrapText="1"/>
    </xf>
    <xf numFmtId="0" fontId="16" fillId="24" borderId="8" xfId="11" applyFill="1" applyBorder="1" applyAlignment="1">
      <alignment wrapText="1"/>
    </xf>
    <xf numFmtId="0" fontId="16" fillId="24" borderId="0" xfId="11" applyFill="1" applyBorder="1" applyAlignment="1">
      <alignment wrapText="1"/>
    </xf>
    <xf numFmtId="0" fontId="16" fillId="24" borderId="9" xfId="11" applyFill="1" applyBorder="1" applyAlignment="1">
      <alignment wrapText="1"/>
    </xf>
    <xf numFmtId="0" fontId="8" fillId="24" borderId="8" xfId="11" applyFont="1" applyFill="1" applyBorder="1" applyAlignment="1">
      <alignment horizontal="left" vertical="top" wrapText="1"/>
    </xf>
    <xf numFmtId="0" fontId="26" fillId="24" borderId="13" xfId="11" applyFont="1" applyFill="1" applyBorder="1" applyAlignment="1">
      <alignment horizontal="left"/>
    </xf>
    <xf numFmtId="0" fontId="26" fillId="24" borderId="14" xfId="11" applyFont="1" applyFill="1" applyBorder="1" applyAlignment="1">
      <alignment horizontal="left"/>
    </xf>
    <xf numFmtId="0" fontId="26" fillId="24" borderId="15" xfId="11" applyFont="1" applyFill="1" applyBorder="1" applyAlignment="1">
      <alignment horizontal="left"/>
    </xf>
    <xf numFmtId="0" fontId="26" fillId="24" borderId="0" xfId="11" applyFont="1" applyFill="1" applyBorder="1" applyAlignment="1">
      <alignment horizontal="center" wrapText="1"/>
    </xf>
    <xf numFmtId="0" fontId="24" fillId="3" borderId="2" xfId="11" applyFont="1" applyFill="1" applyBorder="1" applyAlignment="1">
      <alignment horizontal="center" vertical="center" wrapText="1"/>
    </xf>
    <xf numFmtId="0" fontId="16" fillId="0" borderId="3" xfId="11" applyBorder="1" applyAlignment="1">
      <alignment horizontal="center" vertical="center" wrapText="1"/>
    </xf>
    <xf numFmtId="49" fontId="25" fillId="3" borderId="2" xfId="11" applyNumberFormat="1" applyFont="1" applyFill="1" applyBorder="1" applyAlignment="1">
      <alignment horizontal="center" vertical="center" wrapText="1"/>
    </xf>
    <xf numFmtId="0" fontId="16" fillId="3" borderId="4" xfId="11" applyFill="1" applyBorder="1" applyAlignment="1">
      <alignment horizontal="center" vertical="center" wrapText="1"/>
    </xf>
    <xf numFmtId="0" fontId="5" fillId="24" borderId="67" xfId="11" applyFont="1" applyFill="1" applyBorder="1" applyAlignment="1">
      <alignment horizontal="left"/>
    </xf>
    <xf numFmtId="0" fontId="16" fillId="24" borderId="10" xfId="11" applyFill="1" applyBorder="1" applyAlignment="1">
      <alignment wrapText="1"/>
    </xf>
    <xf numFmtId="0" fontId="16" fillId="24" borderId="11" xfId="11" applyFill="1" applyBorder="1" applyAlignment="1">
      <alignment wrapText="1"/>
    </xf>
    <xf numFmtId="0" fontId="16" fillId="24" borderId="12" xfId="11" applyFill="1" applyBorder="1" applyAlignment="1">
      <alignment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 wrapText="1"/>
    </xf>
    <xf numFmtId="164" fontId="8" fillId="0" borderId="17" xfId="0" applyNumberFormat="1" applyFont="1" applyFill="1" applyBorder="1" applyAlignment="1">
      <alignment horizontal="center" wrapText="1"/>
    </xf>
    <xf numFmtId="164" fontId="8" fillId="0" borderId="21" xfId="0" applyNumberFormat="1" applyFont="1" applyFill="1" applyBorder="1" applyAlignment="1">
      <alignment horizontal="center" wrapText="1"/>
    </xf>
    <xf numFmtId="164" fontId="8" fillId="0" borderId="22" xfId="0" applyNumberFormat="1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3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8" fillId="0" borderId="44" xfId="0" applyFont="1" applyFill="1" applyBorder="1" applyAlignment="1">
      <alignment wrapText="1"/>
    </xf>
  </cellXfs>
  <cellStyles count="96"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a 2" xfId="43"/>
    <cellStyle name="Buena 3" xfId="44"/>
    <cellStyle name="Cálculo 2" xfId="45"/>
    <cellStyle name="Celda de comprobación 2" xfId="46"/>
    <cellStyle name="Celda vinculada 2" xfId="47"/>
    <cellStyle name="Encabezado 4 2" xfId="48"/>
    <cellStyle name="Énfasis1 2" xfId="49"/>
    <cellStyle name="Énfasis1 3" xfId="50"/>
    <cellStyle name="Énfasis2 2" xfId="51"/>
    <cellStyle name="Énfasis2 3" xfId="52"/>
    <cellStyle name="Énfasis3 2" xfId="53"/>
    <cellStyle name="Énfasis3 3" xfId="54"/>
    <cellStyle name="Énfasis4 2" xfId="55"/>
    <cellStyle name="Énfasis4 3" xfId="56"/>
    <cellStyle name="Énfasis5 2" xfId="57"/>
    <cellStyle name="Énfasis5 3" xfId="58"/>
    <cellStyle name="Énfasis6 2" xfId="59"/>
    <cellStyle name="Énfasis6 3" xfId="60"/>
    <cellStyle name="Entrada 2" xfId="61"/>
    <cellStyle name="Euro" xfId="3"/>
    <cellStyle name="Euro 2" xfId="62"/>
    <cellStyle name="Hipervínculo 2" xfId="63"/>
    <cellStyle name="Incorrecto 2" xfId="64"/>
    <cellStyle name="Incorrecto 3" xfId="65"/>
    <cellStyle name="Millares" xfId="1" builtinId="3"/>
    <cellStyle name="Millares 2" xfId="66"/>
    <cellStyle name="Millares 2 2" xfId="67"/>
    <cellStyle name="Millares 3" xfId="68"/>
    <cellStyle name="Millares 4" xfId="69"/>
    <cellStyle name="Millares 4 2" xfId="70"/>
    <cellStyle name="Millares 5" xfId="12"/>
    <cellStyle name="Millares 5 2" xfId="71"/>
    <cellStyle name="Millares 5 3" xfId="72"/>
    <cellStyle name="Millares 6" xfId="73"/>
    <cellStyle name="Millares 6 2" xfId="74"/>
    <cellStyle name="Neutral 2" xfId="75"/>
    <cellStyle name="Normal" xfId="0" builtinId="0"/>
    <cellStyle name="Normal 2" xfId="4"/>
    <cellStyle name="Normal 2 2" xfId="5"/>
    <cellStyle name="Normal 2 3" xfId="76"/>
    <cellStyle name="Normal 2 4" xfId="77"/>
    <cellStyle name="Normal 2 5" xfId="78"/>
    <cellStyle name="Normal 3" xfId="6"/>
    <cellStyle name="Normal 3 2" xfId="79"/>
    <cellStyle name="Normal 4" xfId="7"/>
    <cellStyle name="Normal 4 2" xfId="11"/>
    <cellStyle name="Normal 4 3" xfId="80"/>
    <cellStyle name="Normal 5" xfId="8"/>
    <cellStyle name="Normal 6" xfId="10"/>
    <cellStyle name="Notas 2" xfId="9"/>
    <cellStyle name="Porcentaje" xfId="2" builtinId="5"/>
    <cellStyle name="Porcentaje 2" xfId="81"/>
    <cellStyle name="Porcentaje 3" xfId="82"/>
    <cellStyle name="Porcentaje 3 2" xfId="83"/>
    <cellStyle name="Salida 2" xfId="84"/>
    <cellStyle name="Texto de advertencia 2" xfId="85"/>
    <cellStyle name="Texto explicativo 2" xfId="86"/>
    <cellStyle name="Texto explicativo 3" xfId="87"/>
    <cellStyle name="Título 1 2" xfId="88"/>
    <cellStyle name="Título 1 3" xfId="89"/>
    <cellStyle name="Título 2 2" xfId="90"/>
    <cellStyle name="Título 2 3" xfId="91"/>
    <cellStyle name="Título 3 2" xfId="92"/>
    <cellStyle name="Título 3 3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(UF!$D$29:$D$40,UF!$D$42:$D$50)</c:f>
              <c:numCache>
                <c:formatCode>#,##0</c:formatCode>
                <c:ptCount val="21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  <c:pt idx="14">
                  <c:v>103624.99666317635</c:v>
                </c:pt>
                <c:pt idx="15">
                  <c:v>100007.68319966216</c:v>
                </c:pt>
                <c:pt idx="16">
                  <c:v>96199.147045513484</c:v>
                </c:pt>
                <c:pt idx="17">
                  <c:v>104965.62967390801</c:v>
                </c:pt>
                <c:pt idx="18">
                  <c:v>85979.133642885965</c:v>
                </c:pt>
                <c:pt idx="19">
                  <c:v>91006.222360101994</c:v>
                </c:pt>
                <c:pt idx="20">
                  <c:v>95061.185997337292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(UF!$F$29:$F$40,UF!$F$42:$F$50)</c:f>
              <c:numCache>
                <c:formatCode>#,##0</c:formatCode>
                <c:ptCount val="21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  <c:pt idx="14">
                  <c:v>925209.28147944342</c:v>
                </c:pt>
                <c:pt idx="15">
                  <c:v>874534.64878801291</c:v>
                </c:pt>
                <c:pt idx="16">
                  <c:v>875356.86048392346</c:v>
                </c:pt>
                <c:pt idx="17">
                  <c:v>848001.40803701244</c:v>
                </c:pt>
                <c:pt idx="18">
                  <c:v>918529.6459197622</c:v>
                </c:pt>
                <c:pt idx="19">
                  <c:v>867037.61176877131</c:v>
                </c:pt>
                <c:pt idx="20">
                  <c:v>938312.305026997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(UF!$H$29:$H$40,UF!$H$42:$H$50)</c:f>
              <c:numCache>
                <c:formatCode>#,##0</c:formatCode>
                <c:ptCount val="21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  <c:pt idx="14">
                  <c:v>458118.75226859679</c:v>
                </c:pt>
                <c:pt idx="15">
                  <c:v>410841.72667046991</c:v>
                </c:pt>
                <c:pt idx="16">
                  <c:v>399197.56094865641</c:v>
                </c:pt>
                <c:pt idx="17">
                  <c:v>363776.24686293566</c:v>
                </c:pt>
                <c:pt idx="18">
                  <c:v>394798.23477112356</c:v>
                </c:pt>
                <c:pt idx="19">
                  <c:v>479726.31923514325</c:v>
                </c:pt>
                <c:pt idx="20">
                  <c:v>516086.8748572102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77344"/>
        <c:axId val="94778880"/>
      </c:lineChart>
      <c:catAx>
        <c:axId val="947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7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7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77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(UF!$E$29:$E$40,UF!$E$42:$E$50)</c:f>
              <c:numCache>
                <c:formatCode>#,##0</c:formatCode>
                <c:ptCount val="21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  <c:pt idx="14">
                  <c:v>10795.854195362508</c:v>
                </c:pt>
                <c:pt idx="15">
                  <c:v>11604.090803161635</c:v>
                </c:pt>
                <c:pt idx="16">
                  <c:v>11264.829826800807</c:v>
                </c:pt>
                <c:pt idx="17">
                  <c:v>10724.051596902222</c:v>
                </c:pt>
                <c:pt idx="18">
                  <c:v>9051.6515112535617</c:v>
                </c:pt>
                <c:pt idx="19">
                  <c:v>9700.0764154415629</c:v>
                </c:pt>
                <c:pt idx="20">
                  <c:v>9709.7332249053034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(UF!$G$29:$G$40,UF!$G$42:$G$50)</c:f>
              <c:numCache>
                <c:formatCode>#,##0</c:formatCode>
                <c:ptCount val="21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  <c:pt idx="14">
                  <c:v>121097.50372859636</c:v>
                </c:pt>
                <c:pt idx="15">
                  <c:v>128798.17561416377</c:v>
                </c:pt>
                <c:pt idx="16">
                  <c:v>125268.68879134345</c:v>
                </c:pt>
                <c:pt idx="17">
                  <c:v>123922.819965808</c:v>
                </c:pt>
                <c:pt idx="18">
                  <c:v>126086.70622239508</c:v>
                </c:pt>
                <c:pt idx="19">
                  <c:v>117038.59327994063</c:v>
                </c:pt>
                <c:pt idx="20">
                  <c:v>133155.93523658143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(UF!$I$29:$I$40,UF!$I$42:$I$50)</c:f>
              <c:numCache>
                <c:formatCode>#,##0</c:formatCode>
                <c:ptCount val="21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  <c:pt idx="14">
                  <c:v>69409.542600434652</c:v>
                </c:pt>
                <c:pt idx="15">
                  <c:v>72161.549243137939</c:v>
                </c:pt>
                <c:pt idx="16">
                  <c:v>65570.493181344733</c:v>
                </c:pt>
                <c:pt idx="17">
                  <c:v>64054.990082676799</c:v>
                </c:pt>
                <c:pt idx="18">
                  <c:v>57402.892472999964</c:v>
                </c:pt>
                <c:pt idx="19">
                  <c:v>63086.987524723772</c:v>
                </c:pt>
                <c:pt idx="20">
                  <c:v>69429.610558855027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1376"/>
        <c:axId val="94827264"/>
      </c:lineChart>
      <c:catAx>
        <c:axId val="9482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8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2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82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('US$'!$D$29:$D$40,'US$'!$D$42:$D$50)</c:f>
              <c:numCache>
                <c:formatCode>#,##0</c:formatCode>
                <c:ptCount val="21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  <c:pt idx="14">
                  <c:v>4333641.0295948973</c:v>
                </c:pt>
                <c:pt idx="15">
                  <c:v>4275572.0103130955</c:v>
                </c:pt>
                <c:pt idx="16">
                  <c:v>4139390.0732441307</c:v>
                </c:pt>
                <c:pt idx="17">
                  <c:v>4553837.1879513785</c:v>
                </c:pt>
                <c:pt idx="18">
                  <c:v>3703149.1652956679</c:v>
                </c:pt>
                <c:pt idx="19">
                  <c:v>3782918.8165066824</c:v>
                </c:pt>
                <c:pt idx="20">
                  <c:v>3865511.0156545746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('US$'!$F$29:$F$40,'US$'!$F$42:$F$50)</c:f>
              <c:numCache>
                <c:formatCode>#,##0</c:formatCode>
                <c:ptCount val="21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  <c:pt idx="14">
                  <c:v>38643419.597567171</c:v>
                </c:pt>
                <c:pt idx="15">
                  <c:v>37358737.373200156</c:v>
                </c:pt>
                <c:pt idx="16">
                  <c:v>37637742.382924892</c:v>
                </c:pt>
                <c:pt idx="17">
                  <c:v>36763239.571143091</c:v>
                </c:pt>
                <c:pt idx="18">
                  <c:v>39606057.082372069</c:v>
                </c:pt>
                <c:pt idx="19">
                  <c:v>36051238.489574634</c:v>
                </c:pt>
                <c:pt idx="20">
                  <c:v>38158385.61900264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('US$'!$H$29:$H$40,'US$'!$H$42:$H$50)</c:f>
              <c:numCache>
                <c:formatCode>#,##0</c:formatCode>
                <c:ptCount val="21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  <c:pt idx="14">
                  <c:v>19107804.716890085</c:v>
                </c:pt>
                <c:pt idx="15">
                  <c:v>17555594.298287444</c:v>
                </c:pt>
                <c:pt idx="16">
                  <c:v>17146834.395183694</c:v>
                </c:pt>
                <c:pt idx="17">
                  <c:v>15771052.83431286</c:v>
                </c:pt>
                <c:pt idx="18">
                  <c:v>16994946.063869864</c:v>
                </c:pt>
                <c:pt idx="19">
                  <c:v>19934925.294138309</c:v>
                </c:pt>
                <c:pt idx="20">
                  <c:v>21028953.634669822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2560"/>
        <c:axId val="97604352"/>
      </c:lineChart>
      <c:catAx>
        <c:axId val="9760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60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0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60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('US$'!$E$29:$E$40,'US$'!$E$42:$E$50)</c:f>
              <c:numCache>
                <c:formatCode>#,##0</c:formatCode>
                <c:ptCount val="21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  <c:pt idx="14">
                  <c:v>451499.19987773901</c:v>
                </c:pt>
                <c:pt idx="15">
                  <c:v>496328.63930687722</c:v>
                </c:pt>
                <c:pt idx="16">
                  <c:v>484463.45213113737</c:v>
                </c:pt>
                <c:pt idx="17">
                  <c:v>465266.8690275806</c:v>
                </c:pt>
                <c:pt idx="18">
                  <c:v>390003.4386512402</c:v>
                </c:pt>
                <c:pt idx="19">
                  <c:v>403145.13833679294</c:v>
                </c:pt>
                <c:pt idx="20">
                  <c:v>394930.47478657257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('US$'!$G$29:$G$40,'US$'!$G$42:$G$50)</c:f>
              <c:numCache>
                <c:formatCode>#,##0</c:formatCode>
                <c:ptCount val="21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  <c:pt idx="14">
                  <c:v>5057360.0287939021</c:v>
                </c:pt>
                <c:pt idx="15">
                  <c:v>5498657.250147664</c:v>
                </c:pt>
                <c:pt idx="16">
                  <c:v>5384146.1368586365</c:v>
                </c:pt>
                <c:pt idx="17">
                  <c:v>5373295.4150000783</c:v>
                </c:pt>
                <c:pt idx="18">
                  <c:v>5435984.9245545259</c:v>
                </c:pt>
                <c:pt idx="19">
                  <c:v>4872387.2079078481</c:v>
                </c:pt>
                <c:pt idx="20">
                  <c:v>5416500.4778814344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('US$'!$I$29:$I$40,'US$'!$I$42:$I$50)</c:f>
              <c:numCache>
                <c:formatCode>#,##0</c:formatCode>
                <c:ptCount val="21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  <c:pt idx="14">
                  <c:v>2895505.4720799075</c:v>
                </c:pt>
                <c:pt idx="15">
                  <c:v>3083378.8820414268</c:v>
                </c:pt>
                <c:pt idx="16">
                  <c:v>2812191.042260251</c:v>
                </c:pt>
                <c:pt idx="17">
                  <c:v>2775261.6692934558</c:v>
                </c:pt>
                <c:pt idx="18">
                  <c:v>2470327.9764893469</c:v>
                </c:pt>
                <c:pt idx="19">
                  <c:v>2622344.5490481765</c:v>
                </c:pt>
                <c:pt idx="20">
                  <c:v>2826484.5537367412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32160"/>
        <c:axId val="97538048"/>
      </c:lineChart>
      <c:catAx>
        <c:axId val="975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3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3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32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161925</xdr:rowOff>
    </xdr:from>
    <xdr:to>
      <xdr:col>15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38</xdr:row>
      <xdr:rowOff>76200</xdr:rowOff>
    </xdr:from>
    <xdr:to>
      <xdr:col>15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24</xdr:row>
      <xdr:rowOff>152400</xdr:rowOff>
    </xdr:from>
    <xdr:to>
      <xdr:col>15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38</xdr:row>
      <xdr:rowOff>76200</xdr:rowOff>
    </xdr:from>
    <xdr:to>
      <xdr:col>15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abSelected="1" zoomScale="75" zoomScaleNormal="75" workbookViewId="0">
      <selection activeCell="B2" sqref="B2:J2"/>
    </sheetView>
  </sheetViews>
  <sheetFormatPr baseColWidth="10" defaultRowHeight="15" x14ac:dyDescent="0.25"/>
  <cols>
    <col min="1" max="1" width="11.42578125" style="182"/>
    <col min="2" max="3" width="11.5703125" style="182" bestFit="1" customWidth="1"/>
    <col min="4" max="5" width="15.140625" style="182" bestFit="1" customWidth="1"/>
    <col min="6" max="6" width="17.140625" style="182" customWidth="1"/>
    <col min="7" max="11" width="15.140625" style="182" bestFit="1" customWidth="1"/>
    <col min="12" max="16384" width="11.42578125" style="182"/>
  </cols>
  <sheetData>
    <row r="1" spans="2:12" ht="15.75" thickBot="1" x14ac:dyDescent="0.3"/>
    <row r="2" spans="2:12" ht="15.75" thickBot="1" x14ac:dyDescent="0.3">
      <c r="B2" s="298" t="s">
        <v>89</v>
      </c>
      <c r="C2" s="299"/>
      <c r="D2" s="299"/>
      <c r="E2" s="299"/>
      <c r="F2" s="299"/>
      <c r="G2" s="299"/>
      <c r="H2" s="299"/>
      <c r="I2" s="299"/>
      <c r="J2" s="299"/>
      <c r="K2" s="300" t="s">
        <v>90</v>
      </c>
      <c r="L2" s="301"/>
    </row>
    <row r="3" spans="2:12" x14ac:dyDescent="0.25">
      <c r="B3" s="302" t="s">
        <v>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2:12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x14ac:dyDescent="0.2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x14ac:dyDescent="0.25">
      <c r="B6" s="287" t="s">
        <v>2</v>
      </c>
      <c r="C6" s="288"/>
      <c r="D6" s="288"/>
      <c r="E6" s="288"/>
      <c r="F6" s="288"/>
      <c r="G6" s="288"/>
      <c r="H6" s="288"/>
      <c r="I6" s="288"/>
      <c r="J6" s="288"/>
      <c r="K6" s="288"/>
      <c r="L6" s="289"/>
    </row>
    <row r="7" spans="2:12" x14ac:dyDescent="0.25">
      <c r="B7" s="290"/>
      <c r="C7" s="291"/>
      <c r="D7" s="291"/>
      <c r="E7" s="291"/>
      <c r="F7" s="291"/>
      <c r="G7" s="291"/>
      <c r="H7" s="291"/>
      <c r="I7" s="291"/>
      <c r="J7" s="291"/>
      <c r="K7" s="291"/>
      <c r="L7" s="292"/>
    </row>
    <row r="8" spans="2:12" x14ac:dyDescent="0.25">
      <c r="B8" s="303"/>
      <c r="C8" s="304"/>
      <c r="D8" s="304"/>
      <c r="E8" s="304"/>
      <c r="F8" s="304"/>
      <c r="G8" s="304"/>
      <c r="H8" s="304"/>
      <c r="I8" s="304"/>
      <c r="J8" s="304"/>
      <c r="K8" s="304"/>
      <c r="L8" s="305"/>
    </row>
    <row r="9" spans="2:12" x14ac:dyDescent="0.25"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x14ac:dyDescent="0.25">
      <c r="B10" s="284" t="s">
        <v>4</v>
      </c>
      <c r="C10" s="285"/>
      <c r="D10" s="285"/>
      <c r="E10" s="286"/>
      <c r="F10" s="287" t="s">
        <v>5</v>
      </c>
      <c r="G10" s="288"/>
      <c r="H10" s="288"/>
      <c r="I10" s="288"/>
      <c r="J10" s="288"/>
      <c r="K10" s="288"/>
      <c r="L10" s="289"/>
    </row>
    <row r="11" spans="2:12" x14ac:dyDescent="0.25">
      <c r="B11" s="185"/>
      <c r="C11" s="186"/>
      <c r="D11" s="186"/>
      <c r="E11" s="186"/>
      <c r="F11" s="303"/>
      <c r="G11" s="304"/>
      <c r="H11" s="304"/>
      <c r="I11" s="304"/>
      <c r="J11" s="304"/>
      <c r="K11" s="304"/>
      <c r="L11" s="305"/>
    </row>
    <row r="12" spans="2:12" x14ac:dyDescent="0.25">
      <c r="B12" s="185"/>
      <c r="C12" s="186"/>
      <c r="D12" s="186"/>
      <c r="E12" s="186"/>
      <c r="F12" s="186"/>
      <c r="G12" s="187"/>
      <c r="H12" s="187"/>
      <c r="I12" s="185"/>
      <c r="J12" s="186"/>
      <c r="K12" s="186"/>
      <c r="L12" s="186"/>
    </row>
    <row r="13" spans="2:12" x14ac:dyDescent="0.25">
      <c r="B13" s="284" t="s">
        <v>6</v>
      </c>
      <c r="C13" s="285"/>
      <c r="D13" s="285"/>
      <c r="E13" s="286"/>
      <c r="F13" s="287" t="s">
        <v>7</v>
      </c>
      <c r="G13" s="288"/>
      <c r="H13" s="288"/>
      <c r="I13" s="288"/>
      <c r="J13" s="288"/>
      <c r="K13" s="288"/>
      <c r="L13" s="289"/>
    </row>
    <row r="14" spans="2:12" x14ac:dyDescent="0.25">
      <c r="B14" s="185"/>
      <c r="C14" s="186"/>
      <c r="D14" s="186"/>
      <c r="E14" s="186"/>
      <c r="F14" s="290"/>
      <c r="G14" s="291"/>
      <c r="H14" s="291"/>
      <c r="I14" s="291"/>
      <c r="J14" s="291"/>
      <c r="K14" s="291"/>
      <c r="L14" s="292"/>
    </row>
    <row r="15" spans="2:12" x14ac:dyDescent="0.25">
      <c r="B15" s="185"/>
      <c r="C15" s="186"/>
      <c r="D15" s="186"/>
      <c r="E15" s="186"/>
      <c r="F15" s="293" t="s">
        <v>47</v>
      </c>
      <c r="G15" s="291"/>
      <c r="H15" s="291"/>
      <c r="I15" s="291"/>
      <c r="J15" s="291"/>
      <c r="K15" s="291"/>
      <c r="L15" s="292"/>
    </row>
    <row r="16" spans="2:12" x14ac:dyDescent="0.25">
      <c r="B16" s="185"/>
      <c r="C16" s="186"/>
      <c r="D16" s="186"/>
      <c r="E16" s="186"/>
      <c r="F16" s="290"/>
      <c r="G16" s="291"/>
      <c r="H16" s="291"/>
      <c r="I16" s="291"/>
      <c r="J16" s="291"/>
      <c r="K16" s="291"/>
      <c r="L16" s="292"/>
    </row>
    <row r="17" spans="2:12" x14ac:dyDescent="0.25">
      <c r="B17" s="185"/>
      <c r="C17" s="186"/>
      <c r="D17" s="186"/>
      <c r="E17" s="186"/>
      <c r="F17" s="188" t="s">
        <v>9</v>
      </c>
      <c r="G17" s="189"/>
      <c r="H17" s="189"/>
      <c r="I17" s="190"/>
      <c r="J17" s="191"/>
      <c r="K17" s="191"/>
      <c r="L17" s="192"/>
    </row>
    <row r="18" spans="2:12" x14ac:dyDescent="0.25"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5"/>
    </row>
    <row r="19" spans="2:12" x14ac:dyDescent="0.25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2:12" x14ac:dyDescent="0.25">
      <c r="B20" s="294" t="s">
        <v>91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6"/>
    </row>
    <row r="21" spans="2:12" x14ac:dyDescent="0.25">
      <c r="B21" s="196" t="s">
        <v>92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2:12" ht="15.75" thickBot="1" x14ac:dyDescent="0.3"/>
    <row r="23" spans="2:12" ht="15.75" thickBot="1" x14ac:dyDescent="0.3">
      <c r="B23" s="196"/>
      <c r="C23" s="196"/>
      <c r="D23" s="275" t="s">
        <v>12</v>
      </c>
      <c r="E23" s="276"/>
      <c r="F23" s="268" t="s">
        <v>13</v>
      </c>
      <c r="G23" s="268"/>
      <c r="H23" s="268"/>
      <c r="I23" s="268"/>
      <c r="J23" s="269" t="s">
        <v>14</v>
      </c>
      <c r="K23" s="270"/>
    </row>
    <row r="24" spans="2:12" ht="15.75" thickBot="1" x14ac:dyDescent="0.3">
      <c r="B24" s="297"/>
      <c r="C24" s="297"/>
      <c r="D24" s="275" t="s">
        <v>15</v>
      </c>
      <c r="E24" s="276"/>
      <c r="F24" s="277" t="s">
        <v>16</v>
      </c>
      <c r="G24" s="278"/>
      <c r="H24" s="278" t="s">
        <v>17</v>
      </c>
      <c r="I24" s="279"/>
      <c r="J24" s="271"/>
      <c r="K24" s="272"/>
    </row>
    <row r="25" spans="2:12" ht="27" thickBot="1" x14ac:dyDescent="0.3">
      <c r="B25" s="197" t="s">
        <v>18</v>
      </c>
      <c r="C25" s="198" t="s">
        <v>19</v>
      </c>
      <c r="D25" s="199" t="s">
        <v>93</v>
      </c>
      <c r="E25" s="200" t="s">
        <v>94</v>
      </c>
      <c r="F25" s="201" t="s">
        <v>93</v>
      </c>
      <c r="G25" s="202" t="s">
        <v>94</v>
      </c>
      <c r="H25" s="202" t="s">
        <v>93</v>
      </c>
      <c r="I25" s="203" t="s">
        <v>94</v>
      </c>
      <c r="J25" s="204" t="s">
        <v>93</v>
      </c>
      <c r="K25" s="205" t="s">
        <v>94</v>
      </c>
    </row>
    <row r="26" spans="2:12" x14ac:dyDescent="0.25">
      <c r="B26" s="265">
        <v>2010</v>
      </c>
      <c r="C26" s="206" t="s">
        <v>31</v>
      </c>
      <c r="D26" s="207">
        <v>205236</v>
      </c>
      <c r="E26" s="208">
        <v>204723</v>
      </c>
      <c r="F26" s="209">
        <v>50480</v>
      </c>
      <c r="G26" s="210">
        <v>49888</v>
      </c>
      <c r="H26" s="210">
        <v>12556</v>
      </c>
      <c r="I26" s="211">
        <v>12317</v>
      </c>
      <c r="J26" s="212">
        <f>+D26+F26+H26</f>
        <v>268272</v>
      </c>
      <c r="K26" s="213">
        <f>+E26+G26+I26</f>
        <v>266928</v>
      </c>
    </row>
    <row r="27" spans="2:12" x14ac:dyDescent="0.25">
      <c r="B27" s="266"/>
      <c r="C27" s="206" t="s">
        <v>32</v>
      </c>
      <c r="D27" s="207">
        <v>173436</v>
      </c>
      <c r="E27" s="208">
        <v>173165</v>
      </c>
      <c r="F27" s="209">
        <v>49823</v>
      </c>
      <c r="G27" s="210">
        <v>49290</v>
      </c>
      <c r="H27" s="210">
        <v>12732</v>
      </c>
      <c r="I27" s="211">
        <v>12610</v>
      </c>
      <c r="J27" s="214">
        <f t="shared" ref="J27:K29" si="0">+D27+F27+H27</f>
        <v>235991</v>
      </c>
      <c r="K27" s="215">
        <f t="shared" si="0"/>
        <v>235065</v>
      </c>
    </row>
    <row r="28" spans="2:12" x14ac:dyDescent="0.25">
      <c r="B28" s="266"/>
      <c r="C28" s="206" t="s">
        <v>33</v>
      </c>
      <c r="D28" s="207">
        <v>200269</v>
      </c>
      <c r="E28" s="208">
        <v>200043</v>
      </c>
      <c r="F28" s="209">
        <v>50197</v>
      </c>
      <c r="G28" s="210">
        <v>49659</v>
      </c>
      <c r="H28" s="210">
        <v>14915</v>
      </c>
      <c r="I28" s="211">
        <v>14804</v>
      </c>
      <c r="J28" s="214">
        <f t="shared" si="0"/>
        <v>265381</v>
      </c>
      <c r="K28" s="215">
        <f t="shared" si="0"/>
        <v>264506</v>
      </c>
    </row>
    <row r="29" spans="2:12" ht="15.75" thickBot="1" x14ac:dyDescent="0.3">
      <c r="B29" s="267"/>
      <c r="C29" s="216" t="s">
        <v>34</v>
      </c>
      <c r="D29" s="217">
        <v>179356</v>
      </c>
      <c r="E29" s="218">
        <v>179080</v>
      </c>
      <c r="F29" s="219">
        <v>53405</v>
      </c>
      <c r="G29" s="220">
        <v>52934</v>
      </c>
      <c r="H29" s="220">
        <v>10990</v>
      </c>
      <c r="I29" s="221">
        <v>10850</v>
      </c>
      <c r="J29" s="222">
        <f t="shared" si="0"/>
        <v>243751</v>
      </c>
      <c r="K29" s="223">
        <f t="shared" si="0"/>
        <v>242864</v>
      </c>
    </row>
    <row r="30" spans="2:12" ht="15.75" thickBot="1" x14ac:dyDescent="0.3">
      <c r="B30" s="280">
        <v>2010</v>
      </c>
      <c r="C30" s="279"/>
      <c r="D30" s="224">
        <f>+D26+D27+D28+D29</f>
        <v>758297</v>
      </c>
      <c r="E30" s="225">
        <f t="shared" ref="E30:I30" si="1">+E26+E27+E28+E29</f>
        <v>757011</v>
      </c>
      <c r="F30" s="224">
        <f t="shared" si="1"/>
        <v>203905</v>
      </c>
      <c r="G30" s="226">
        <f t="shared" si="1"/>
        <v>201771</v>
      </c>
      <c r="H30" s="226">
        <f t="shared" si="1"/>
        <v>51193</v>
      </c>
      <c r="I30" s="227">
        <f t="shared" si="1"/>
        <v>50581</v>
      </c>
      <c r="J30" s="228">
        <v>1013395</v>
      </c>
      <c r="K30" s="229">
        <v>1009363</v>
      </c>
    </row>
    <row r="31" spans="2:12" x14ac:dyDescent="0.25">
      <c r="B31" s="281">
        <v>2011</v>
      </c>
      <c r="C31" s="230" t="s">
        <v>23</v>
      </c>
      <c r="D31" s="231">
        <v>192452</v>
      </c>
      <c r="E31" s="232">
        <v>192261</v>
      </c>
      <c r="F31" s="231">
        <v>56378</v>
      </c>
      <c r="G31" s="233">
        <v>55923</v>
      </c>
      <c r="H31" s="233">
        <v>10728</v>
      </c>
      <c r="I31" s="232">
        <v>10553</v>
      </c>
      <c r="J31" s="212">
        <f>+D31+F31+H31</f>
        <v>259558</v>
      </c>
      <c r="K31" s="213">
        <f>+E31+G31+I31</f>
        <v>258737</v>
      </c>
    </row>
    <row r="32" spans="2:12" x14ac:dyDescent="0.25">
      <c r="B32" s="282"/>
      <c r="C32" s="234" t="s">
        <v>24</v>
      </c>
      <c r="D32" s="214">
        <v>157633</v>
      </c>
      <c r="E32" s="215">
        <v>157448</v>
      </c>
      <c r="F32" s="214">
        <v>47812</v>
      </c>
      <c r="G32" s="235">
        <v>47302</v>
      </c>
      <c r="H32" s="235">
        <v>9204</v>
      </c>
      <c r="I32" s="215">
        <v>9109</v>
      </c>
      <c r="J32" s="214">
        <f t="shared" ref="J32:K42" si="2">+D32+F32+H32</f>
        <v>214649</v>
      </c>
      <c r="K32" s="215">
        <f t="shared" si="2"/>
        <v>213859</v>
      </c>
    </row>
    <row r="33" spans="2:11" x14ac:dyDescent="0.25">
      <c r="B33" s="282"/>
      <c r="C33" s="234" t="s">
        <v>25</v>
      </c>
      <c r="D33" s="214">
        <v>203570</v>
      </c>
      <c r="E33" s="215">
        <v>203314</v>
      </c>
      <c r="F33" s="214">
        <v>59851</v>
      </c>
      <c r="G33" s="235">
        <v>59181</v>
      </c>
      <c r="H33" s="235">
        <v>17363</v>
      </c>
      <c r="I33" s="215">
        <v>17162</v>
      </c>
      <c r="J33" s="214">
        <f t="shared" si="2"/>
        <v>280784</v>
      </c>
      <c r="K33" s="215">
        <f t="shared" si="2"/>
        <v>279657</v>
      </c>
    </row>
    <row r="34" spans="2:11" x14ac:dyDescent="0.25">
      <c r="B34" s="282"/>
      <c r="C34" s="234" t="s">
        <v>26</v>
      </c>
      <c r="D34" s="214">
        <v>149116</v>
      </c>
      <c r="E34" s="215">
        <v>148837</v>
      </c>
      <c r="F34" s="214">
        <v>53763</v>
      </c>
      <c r="G34" s="235">
        <v>53088</v>
      </c>
      <c r="H34" s="235">
        <v>11779</v>
      </c>
      <c r="I34" s="215">
        <v>11525</v>
      </c>
      <c r="J34" s="214">
        <f t="shared" si="2"/>
        <v>214658</v>
      </c>
      <c r="K34" s="215">
        <f t="shared" si="2"/>
        <v>213450</v>
      </c>
    </row>
    <row r="35" spans="2:11" x14ac:dyDescent="0.25">
      <c r="B35" s="282"/>
      <c r="C35" s="234" t="s">
        <v>27</v>
      </c>
      <c r="D35" s="214">
        <v>191206</v>
      </c>
      <c r="E35" s="215">
        <v>190755</v>
      </c>
      <c r="F35" s="214">
        <v>58256</v>
      </c>
      <c r="G35" s="235">
        <v>57761</v>
      </c>
      <c r="H35" s="235">
        <v>12494</v>
      </c>
      <c r="I35" s="215">
        <v>12308</v>
      </c>
      <c r="J35" s="214">
        <f t="shared" si="2"/>
        <v>261956</v>
      </c>
      <c r="K35" s="215">
        <f t="shared" si="2"/>
        <v>260824</v>
      </c>
    </row>
    <row r="36" spans="2:11" x14ac:dyDescent="0.25">
      <c r="B36" s="282"/>
      <c r="C36" s="234" t="s">
        <v>28</v>
      </c>
      <c r="D36" s="214">
        <v>209167</v>
      </c>
      <c r="E36" s="215">
        <v>208890</v>
      </c>
      <c r="F36" s="214">
        <v>56247</v>
      </c>
      <c r="G36" s="235">
        <v>55556</v>
      </c>
      <c r="H36" s="235">
        <v>11731</v>
      </c>
      <c r="I36" s="215">
        <v>11457</v>
      </c>
      <c r="J36" s="214">
        <f t="shared" si="2"/>
        <v>277145</v>
      </c>
      <c r="K36" s="215">
        <f t="shared" si="2"/>
        <v>275903</v>
      </c>
    </row>
    <row r="37" spans="2:11" x14ac:dyDescent="0.25">
      <c r="B37" s="282"/>
      <c r="C37" s="234" t="s">
        <v>29</v>
      </c>
      <c r="D37" s="214">
        <v>176040</v>
      </c>
      <c r="E37" s="215">
        <v>175711</v>
      </c>
      <c r="F37" s="214">
        <v>52179</v>
      </c>
      <c r="G37" s="235">
        <v>51854</v>
      </c>
      <c r="H37" s="235">
        <v>12591</v>
      </c>
      <c r="I37" s="215">
        <v>12343</v>
      </c>
      <c r="J37" s="214">
        <f t="shared" si="2"/>
        <v>240810</v>
      </c>
      <c r="K37" s="215">
        <f t="shared" si="2"/>
        <v>239908</v>
      </c>
    </row>
    <row r="38" spans="2:11" x14ac:dyDescent="0.25">
      <c r="B38" s="282"/>
      <c r="C38" s="234" t="s">
        <v>30</v>
      </c>
      <c r="D38" s="214">
        <v>238572</v>
      </c>
      <c r="E38" s="215">
        <v>238254</v>
      </c>
      <c r="F38" s="214">
        <v>65858</v>
      </c>
      <c r="G38" s="235">
        <v>65120</v>
      </c>
      <c r="H38" s="235">
        <v>25007</v>
      </c>
      <c r="I38" s="215">
        <v>24575</v>
      </c>
      <c r="J38" s="214">
        <f t="shared" si="2"/>
        <v>329437</v>
      </c>
      <c r="K38" s="215">
        <f t="shared" si="2"/>
        <v>327949</v>
      </c>
    </row>
    <row r="39" spans="2:11" x14ac:dyDescent="0.25">
      <c r="B39" s="282"/>
      <c r="C39" s="234" t="s">
        <v>31</v>
      </c>
      <c r="D39" s="214">
        <v>167046</v>
      </c>
      <c r="E39" s="215">
        <v>166844</v>
      </c>
      <c r="F39" s="214">
        <v>59879</v>
      </c>
      <c r="G39" s="235">
        <v>59255</v>
      </c>
      <c r="H39" s="235">
        <v>20269</v>
      </c>
      <c r="I39" s="215">
        <v>19816</v>
      </c>
      <c r="J39" s="214">
        <f t="shared" si="2"/>
        <v>247194</v>
      </c>
      <c r="K39" s="215">
        <f t="shared" si="2"/>
        <v>245915</v>
      </c>
    </row>
    <row r="40" spans="2:11" x14ac:dyDescent="0.25">
      <c r="B40" s="282"/>
      <c r="C40" s="234" t="s">
        <v>32</v>
      </c>
      <c r="D40" s="214">
        <v>173928</v>
      </c>
      <c r="E40" s="215">
        <v>173772</v>
      </c>
      <c r="F40" s="214">
        <v>52972</v>
      </c>
      <c r="G40" s="235">
        <v>52497</v>
      </c>
      <c r="H40" s="235">
        <v>16095</v>
      </c>
      <c r="I40" s="215">
        <v>15943</v>
      </c>
      <c r="J40" s="214">
        <f t="shared" si="2"/>
        <v>242995</v>
      </c>
      <c r="K40" s="215">
        <f t="shared" si="2"/>
        <v>242212</v>
      </c>
    </row>
    <row r="41" spans="2:11" x14ac:dyDescent="0.25">
      <c r="B41" s="282"/>
      <c r="C41" s="234" t="s">
        <v>33</v>
      </c>
      <c r="D41" s="214">
        <v>176836</v>
      </c>
      <c r="E41" s="215">
        <v>176607</v>
      </c>
      <c r="F41" s="214">
        <v>51671</v>
      </c>
      <c r="G41" s="235">
        <v>50971</v>
      </c>
      <c r="H41" s="235">
        <v>17344</v>
      </c>
      <c r="I41" s="215">
        <v>17171</v>
      </c>
      <c r="J41" s="214">
        <f t="shared" si="2"/>
        <v>245851</v>
      </c>
      <c r="K41" s="215">
        <f t="shared" si="2"/>
        <v>244749</v>
      </c>
    </row>
    <row r="42" spans="2:11" ht="15.75" thickBot="1" x14ac:dyDescent="0.3">
      <c r="B42" s="283"/>
      <c r="C42" s="236" t="s">
        <v>34</v>
      </c>
      <c r="D42" s="214">
        <v>131550</v>
      </c>
      <c r="E42" s="215">
        <v>131303</v>
      </c>
      <c r="F42" s="214">
        <v>60777</v>
      </c>
      <c r="G42" s="235">
        <v>60094</v>
      </c>
      <c r="H42" s="235">
        <v>11234</v>
      </c>
      <c r="I42" s="215">
        <v>11071</v>
      </c>
      <c r="J42" s="237">
        <f t="shared" si="2"/>
        <v>203561</v>
      </c>
      <c r="K42" s="238">
        <f t="shared" si="2"/>
        <v>202468</v>
      </c>
    </row>
    <row r="43" spans="2:11" ht="20.25" customHeight="1" thickBot="1" x14ac:dyDescent="0.3">
      <c r="B43" s="280">
        <v>2011</v>
      </c>
      <c r="C43" s="279"/>
      <c r="D43" s="224">
        <f>SUM(D31:D42)</f>
        <v>2167116</v>
      </c>
      <c r="E43" s="225">
        <f t="shared" ref="E43:K43" si="3">SUM(E31:E42)</f>
        <v>2163996</v>
      </c>
      <c r="F43" s="224">
        <f t="shared" si="3"/>
        <v>675643</v>
      </c>
      <c r="G43" s="226">
        <f t="shared" si="3"/>
        <v>668602</v>
      </c>
      <c r="H43" s="226">
        <f t="shared" si="3"/>
        <v>175839</v>
      </c>
      <c r="I43" s="227">
        <f t="shared" si="3"/>
        <v>173033</v>
      </c>
      <c r="J43" s="224">
        <f t="shared" si="3"/>
        <v>3018598</v>
      </c>
      <c r="K43" s="227">
        <f t="shared" si="3"/>
        <v>3005631</v>
      </c>
    </row>
    <row r="44" spans="2:11" x14ac:dyDescent="0.25">
      <c r="B44" s="281">
        <v>2012</v>
      </c>
      <c r="C44" s="230" t="s">
        <v>23</v>
      </c>
      <c r="D44" s="212">
        <v>144562</v>
      </c>
      <c r="E44" s="213">
        <v>144288</v>
      </c>
      <c r="F44" s="212">
        <v>58224</v>
      </c>
      <c r="G44" s="239">
        <v>57741</v>
      </c>
      <c r="H44" s="239">
        <v>14444</v>
      </c>
      <c r="I44" s="213">
        <v>14229</v>
      </c>
      <c r="J44" s="212">
        <f>+D44+F44+H44</f>
        <v>217230</v>
      </c>
      <c r="K44" s="213">
        <f>+E44+G44+I44</f>
        <v>216258</v>
      </c>
    </row>
    <row r="45" spans="2:11" x14ac:dyDescent="0.25">
      <c r="B45" s="282"/>
      <c r="C45" s="234" t="s">
        <v>24</v>
      </c>
      <c r="D45" s="214">
        <v>158723</v>
      </c>
      <c r="E45" s="215">
        <v>158489</v>
      </c>
      <c r="F45" s="214">
        <v>51126</v>
      </c>
      <c r="G45" s="235">
        <v>50832</v>
      </c>
      <c r="H45" s="235">
        <v>12027</v>
      </c>
      <c r="I45" s="215">
        <v>11769</v>
      </c>
      <c r="J45" s="214">
        <f t="shared" ref="J45:K55" si="4">+D45+F45+H45</f>
        <v>221876</v>
      </c>
      <c r="K45" s="215">
        <f t="shared" si="4"/>
        <v>221090</v>
      </c>
    </row>
    <row r="46" spans="2:11" x14ac:dyDescent="0.25">
      <c r="B46" s="282"/>
      <c r="C46" s="234" t="s">
        <v>25</v>
      </c>
      <c r="D46" s="214">
        <v>204557</v>
      </c>
      <c r="E46" s="215">
        <v>204406</v>
      </c>
      <c r="F46" s="214">
        <v>57336</v>
      </c>
      <c r="G46" s="235">
        <v>56826</v>
      </c>
      <c r="H46" s="235">
        <v>14927</v>
      </c>
      <c r="I46" s="215">
        <v>14657</v>
      </c>
      <c r="J46" s="214">
        <f t="shared" si="4"/>
        <v>276820</v>
      </c>
      <c r="K46" s="215">
        <f t="shared" si="4"/>
        <v>275889</v>
      </c>
    </row>
    <row r="47" spans="2:11" x14ac:dyDescent="0.25">
      <c r="B47" s="282"/>
      <c r="C47" s="234" t="s">
        <v>26</v>
      </c>
      <c r="D47" s="214">
        <v>153576</v>
      </c>
      <c r="E47" s="215">
        <v>153459</v>
      </c>
      <c r="F47" s="214">
        <v>48093</v>
      </c>
      <c r="G47" s="235">
        <v>47560</v>
      </c>
      <c r="H47" s="235">
        <v>11998</v>
      </c>
      <c r="I47" s="215">
        <v>11895</v>
      </c>
      <c r="J47" s="214">
        <f t="shared" si="4"/>
        <v>213667</v>
      </c>
      <c r="K47" s="215">
        <f t="shared" si="4"/>
        <v>212914</v>
      </c>
    </row>
    <row r="48" spans="2:11" x14ac:dyDescent="0.25">
      <c r="B48" s="282"/>
      <c r="C48" s="234" t="s">
        <v>27</v>
      </c>
      <c r="D48" s="214">
        <v>183291</v>
      </c>
      <c r="E48" s="215">
        <v>183159</v>
      </c>
      <c r="F48" s="214">
        <v>53769</v>
      </c>
      <c r="G48" s="235">
        <v>53345</v>
      </c>
      <c r="H48" s="235">
        <v>16034</v>
      </c>
      <c r="I48" s="215">
        <v>15904</v>
      </c>
      <c r="J48" s="214">
        <f t="shared" si="4"/>
        <v>253094</v>
      </c>
      <c r="K48" s="215">
        <f t="shared" si="4"/>
        <v>252408</v>
      </c>
    </row>
    <row r="49" spans="2:11" x14ac:dyDescent="0.25">
      <c r="B49" s="282"/>
      <c r="C49" s="234" t="s">
        <v>28</v>
      </c>
      <c r="D49" s="214">
        <v>176600</v>
      </c>
      <c r="E49" s="215">
        <v>176486</v>
      </c>
      <c r="F49" s="214">
        <v>59034</v>
      </c>
      <c r="G49" s="235">
        <v>58408</v>
      </c>
      <c r="H49" s="235">
        <v>16958</v>
      </c>
      <c r="I49" s="215">
        <v>16787</v>
      </c>
      <c r="J49" s="214">
        <f t="shared" si="4"/>
        <v>252592</v>
      </c>
      <c r="K49" s="215">
        <f t="shared" si="4"/>
        <v>251681</v>
      </c>
    </row>
    <row r="50" spans="2:11" x14ac:dyDescent="0.25">
      <c r="B50" s="282"/>
      <c r="C50" s="234" t="s">
        <v>29</v>
      </c>
      <c r="D50" s="214">
        <v>151936</v>
      </c>
      <c r="E50" s="215">
        <v>151813</v>
      </c>
      <c r="F50" s="214">
        <v>54471</v>
      </c>
      <c r="G50" s="235">
        <v>54135</v>
      </c>
      <c r="H50" s="235">
        <v>12295</v>
      </c>
      <c r="I50" s="215">
        <v>12205</v>
      </c>
      <c r="J50" s="214">
        <f t="shared" si="4"/>
        <v>218702</v>
      </c>
      <c r="K50" s="215">
        <f t="shared" si="4"/>
        <v>218153</v>
      </c>
    </row>
    <row r="51" spans="2:11" x14ac:dyDescent="0.25">
      <c r="B51" s="282"/>
      <c r="C51" s="234" t="s">
        <v>30</v>
      </c>
      <c r="D51" s="214">
        <v>145646</v>
      </c>
      <c r="E51" s="215">
        <v>145586</v>
      </c>
      <c r="F51" s="214">
        <v>58505</v>
      </c>
      <c r="G51" s="235">
        <v>58115</v>
      </c>
      <c r="H51" s="235">
        <v>11958</v>
      </c>
      <c r="I51" s="215">
        <v>11870</v>
      </c>
      <c r="J51" s="214">
        <f t="shared" si="4"/>
        <v>216109</v>
      </c>
      <c r="K51" s="215">
        <f t="shared" si="4"/>
        <v>215571</v>
      </c>
    </row>
    <row r="52" spans="2:11" x14ac:dyDescent="0.25">
      <c r="B52" s="282"/>
      <c r="C52" s="234" t="s">
        <v>31</v>
      </c>
      <c r="D52" s="214">
        <v>126313</v>
      </c>
      <c r="E52" s="215">
        <v>126186</v>
      </c>
      <c r="F52" s="214">
        <v>45071</v>
      </c>
      <c r="G52" s="235">
        <v>44776</v>
      </c>
      <c r="H52" s="235">
        <v>9034</v>
      </c>
      <c r="I52" s="215">
        <v>8946</v>
      </c>
      <c r="J52" s="214">
        <f t="shared" si="4"/>
        <v>180418</v>
      </c>
      <c r="K52" s="215">
        <f t="shared" si="4"/>
        <v>179908</v>
      </c>
    </row>
    <row r="53" spans="2:11" x14ac:dyDescent="0.25">
      <c r="B53" s="282"/>
      <c r="C53" s="234" t="s">
        <v>32</v>
      </c>
      <c r="D53" s="214">
        <v>169856</v>
      </c>
      <c r="E53" s="215">
        <v>169798</v>
      </c>
      <c r="F53" s="214">
        <v>56196</v>
      </c>
      <c r="G53" s="235">
        <v>55755</v>
      </c>
      <c r="H53" s="235">
        <v>10580</v>
      </c>
      <c r="I53" s="215">
        <v>10497</v>
      </c>
      <c r="J53" s="214">
        <f t="shared" si="4"/>
        <v>236632</v>
      </c>
      <c r="K53" s="215">
        <f t="shared" si="4"/>
        <v>236050</v>
      </c>
    </row>
    <row r="54" spans="2:11" x14ac:dyDescent="0.25">
      <c r="B54" s="282"/>
      <c r="C54" s="234" t="s">
        <v>33</v>
      </c>
      <c r="D54" s="214">
        <v>142646</v>
      </c>
      <c r="E54" s="215">
        <v>142606</v>
      </c>
      <c r="F54" s="214">
        <v>54500</v>
      </c>
      <c r="G54" s="235">
        <v>54192</v>
      </c>
      <c r="H54" s="235">
        <v>10360</v>
      </c>
      <c r="I54" s="215">
        <v>10264</v>
      </c>
      <c r="J54" s="214">
        <f t="shared" si="4"/>
        <v>207506</v>
      </c>
      <c r="K54" s="215">
        <f t="shared" si="4"/>
        <v>207062</v>
      </c>
    </row>
    <row r="55" spans="2:11" ht="15.75" thickBot="1" x14ac:dyDescent="0.3">
      <c r="B55" s="283"/>
      <c r="C55" s="236" t="s">
        <v>34</v>
      </c>
      <c r="D55" s="214">
        <v>142468</v>
      </c>
      <c r="E55" s="215">
        <v>142338</v>
      </c>
      <c r="F55" s="214">
        <v>49013</v>
      </c>
      <c r="G55" s="235">
        <v>48532</v>
      </c>
      <c r="H55" s="235">
        <v>9544</v>
      </c>
      <c r="I55" s="215">
        <v>9454</v>
      </c>
      <c r="J55" s="237">
        <f t="shared" si="4"/>
        <v>201025</v>
      </c>
      <c r="K55" s="238">
        <f t="shared" si="4"/>
        <v>200324</v>
      </c>
    </row>
    <row r="56" spans="2:11" ht="18.75" customHeight="1" thickBot="1" x14ac:dyDescent="0.3">
      <c r="B56" s="280">
        <v>2012</v>
      </c>
      <c r="C56" s="279"/>
      <c r="D56" s="224">
        <f>SUM(D44:D55)</f>
        <v>1900174</v>
      </c>
      <c r="E56" s="225">
        <f t="shared" ref="E56:K56" si="5">SUM(E44:E55)</f>
        <v>1898614</v>
      </c>
      <c r="F56" s="224">
        <f t="shared" si="5"/>
        <v>645338</v>
      </c>
      <c r="G56" s="226">
        <f t="shared" si="5"/>
        <v>640217</v>
      </c>
      <c r="H56" s="226">
        <f t="shared" si="5"/>
        <v>150159</v>
      </c>
      <c r="I56" s="227">
        <f t="shared" si="5"/>
        <v>148477</v>
      </c>
      <c r="J56" s="224">
        <f t="shared" si="5"/>
        <v>2695671</v>
      </c>
      <c r="K56" s="227">
        <f t="shared" si="5"/>
        <v>2687308</v>
      </c>
    </row>
    <row r="57" spans="2:11" x14ac:dyDescent="0.25">
      <c r="B57" s="281">
        <v>2013</v>
      </c>
      <c r="C57" s="230" t="s">
        <v>23</v>
      </c>
      <c r="D57" s="212">
        <v>188053</v>
      </c>
      <c r="E57" s="213">
        <v>187960</v>
      </c>
      <c r="F57" s="212">
        <v>64598</v>
      </c>
      <c r="G57" s="239">
        <v>64159</v>
      </c>
      <c r="H57" s="239">
        <v>11043</v>
      </c>
      <c r="I57" s="213">
        <v>10920</v>
      </c>
      <c r="J57" s="240">
        <f t="shared" ref="J57:K68" si="6">+D57+F57+H57</f>
        <v>263694</v>
      </c>
      <c r="K57" s="241">
        <f t="shared" si="6"/>
        <v>263039</v>
      </c>
    </row>
    <row r="58" spans="2:11" x14ac:dyDescent="0.25">
      <c r="B58" s="282"/>
      <c r="C58" s="234" t="s">
        <v>24</v>
      </c>
      <c r="D58" s="214">
        <v>167200</v>
      </c>
      <c r="E58" s="215">
        <v>167109</v>
      </c>
      <c r="F58" s="214">
        <v>53085</v>
      </c>
      <c r="G58" s="235">
        <v>52731</v>
      </c>
      <c r="H58" s="235">
        <v>10586</v>
      </c>
      <c r="I58" s="215">
        <v>10430</v>
      </c>
      <c r="J58" s="214">
        <f t="shared" si="6"/>
        <v>230871</v>
      </c>
      <c r="K58" s="215">
        <f t="shared" si="6"/>
        <v>230270</v>
      </c>
    </row>
    <row r="59" spans="2:11" x14ac:dyDescent="0.25">
      <c r="B59" s="282"/>
      <c r="C59" s="234" t="s">
        <v>25</v>
      </c>
      <c r="D59" s="214">
        <v>159876</v>
      </c>
      <c r="E59" s="215">
        <v>159755</v>
      </c>
      <c r="F59" s="214">
        <v>54691</v>
      </c>
      <c r="G59" s="235">
        <v>54352</v>
      </c>
      <c r="H59" s="235">
        <v>9430</v>
      </c>
      <c r="I59" s="215">
        <v>9359</v>
      </c>
      <c r="J59" s="214">
        <f t="shared" si="6"/>
        <v>223997</v>
      </c>
      <c r="K59" s="215">
        <f t="shared" si="6"/>
        <v>223466</v>
      </c>
    </row>
    <row r="60" spans="2:11" x14ac:dyDescent="0.25">
      <c r="B60" s="282"/>
      <c r="C60" s="234" t="s">
        <v>26</v>
      </c>
      <c r="D60" s="214">
        <v>154296</v>
      </c>
      <c r="E60" s="215">
        <v>154219</v>
      </c>
      <c r="F60" s="214">
        <v>55274</v>
      </c>
      <c r="G60" s="235">
        <v>54739</v>
      </c>
      <c r="H60" s="235">
        <v>15191</v>
      </c>
      <c r="I60" s="215">
        <v>15063</v>
      </c>
      <c r="J60" s="214">
        <f t="shared" si="6"/>
        <v>224761</v>
      </c>
      <c r="K60" s="215">
        <f t="shared" si="6"/>
        <v>224021</v>
      </c>
    </row>
    <row r="61" spans="2:11" x14ac:dyDescent="0.25">
      <c r="B61" s="282"/>
      <c r="C61" s="234" t="s">
        <v>27</v>
      </c>
      <c r="D61" s="214">
        <v>158671</v>
      </c>
      <c r="E61" s="215">
        <v>158540</v>
      </c>
      <c r="F61" s="214">
        <v>56630</v>
      </c>
      <c r="G61" s="235">
        <v>56176</v>
      </c>
      <c r="H61" s="235">
        <v>13016</v>
      </c>
      <c r="I61" s="215">
        <v>12903</v>
      </c>
      <c r="J61" s="214">
        <f t="shared" si="6"/>
        <v>228317</v>
      </c>
      <c r="K61" s="215">
        <f t="shared" si="6"/>
        <v>227619</v>
      </c>
    </row>
    <row r="62" spans="2:11" x14ac:dyDescent="0.25">
      <c r="B62" s="282"/>
      <c r="C62" s="234" t="s">
        <v>28</v>
      </c>
      <c r="D62" s="214">
        <v>194937</v>
      </c>
      <c r="E62" s="215">
        <v>194862</v>
      </c>
      <c r="F62" s="214">
        <v>58847</v>
      </c>
      <c r="G62" s="235">
        <v>58555</v>
      </c>
      <c r="H62" s="235">
        <v>14230</v>
      </c>
      <c r="I62" s="215">
        <v>14118</v>
      </c>
      <c r="J62" s="214">
        <f t="shared" si="6"/>
        <v>268014</v>
      </c>
      <c r="K62" s="215">
        <f t="shared" si="6"/>
        <v>267535</v>
      </c>
    </row>
    <row r="63" spans="2:11" x14ac:dyDescent="0.25">
      <c r="B63" s="282"/>
      <c r="C63" s="234" t="s">
        <v>29</v>
      </c>
      <c r="D63" s="214">
        <v>171567</v>
      </c>
      <c r="E63" s="215">
        <v>171423</v>
      </c>
      <c r="F63" s="214">
        <v>58425</v>
      </c>
      <c r="G63" s="235">
        <v>58070</v>
      </c>
      <c r="H63" s="235">
        <v>15665</v>
      </c>
      <c r="I63" s="215">
        <v>15566</v>
      </c>
      <c r="J63" s="214">
        <f t="shared" si="6"/>
        <v>245657</v>
      </c>
      <c r="K63" s="215">
        <f t="shared" si="6"/>
        <v>245059</v>
      </c>
    </row>
    <row r="64" spans="2:11" x14ac:dyDescent="0.25">
      <c r="B64" s="282"/>
      <c r="C64" s="234" t="s">
        <v>30</v>
      </c>
      <c r="D64" s="214">
        <v>190824</v>
      </c>
      <c r="E64" s="215">
        <v>190748</v>
      </c>
      <c r="F64" s="214">
        <v>50876</v>
      </c>
      <c r="G64" s="235">
        <v>50621</v>
      </c>
      <c r="H64" s="235">
        <v>13867</v>
      </c>
      <c r="I64" s="215">
        <v>13785</v>
      </c>
      <c r="J64" s="214">
        <f t="shared" si="6"/>
        <v>255567</v>
      </c>
      <c r="K64" s="215">
        <f t="shared" si="6"/>
        <v>255154</v>
      </c>
    </row>
    <row r="65" spans="2:11" x14ac:dyDescent="0.25">
      <c r="B65" s="282"/>
      <c r="C65" s="234" t="s">
        <v>31</v>
      </c>
      <c r="D65" s="214">
        <v>190666</v>
      </c>
      <c r="E65" s="215">
        <v>190424</v>
      </c>
      <c r="F65" s="214">
        <v>45250</v>
      </c>
      <c r="G65" s="235">
        <v>44972</v>
      </c>
      <c r="H65" s="235">
        <v>11541</v>
      </c>
      <c r="I65" s="215">
        <v>11475</v>
      </c>
      <c r="J65" s="214">
        <f t="shared" si="6"/>
        <v>247457</v>
      </c>
      <c r="K65" s="215">
        <f t="shared" si="6"/>
        <v>246871</v>
      </c>
    </row>
    <row r="66" spans="2:11" x14ac:dyDescent="0.25">
      <c r="B66" s="282"/>
      <c r="C66" s="234" t="s">
        <v>32</v>
      </c>
      <c r="D66" s="214">
        <v>179595</v>
      </c>
      <c r="E66" s="215">
        <v>179510</v>
      </c>
      <c r="F66" s="214">
        <v>54511</v>
      </c>
      <c r="G66" s="235">
        <v>54099</v>
      </c>
      <c r="H66" s="235">
        <v>13460</v>
      </c>
      <c r="I66" s="215">
        <v>13371</v>
      </c>
      <c r="J66" s="214">
        <f t="shared" si="6"/>
        <v>247566</v>
      </c>
      <c r="K66" s="215">
        <f t="shared" si="6"/>
        <v>246980</v>
      </c>
    </row>
    <row r="67" spans="2:11" x14ac:dyDescent="0.25">
      <c r="B67" s="282"/>
      <c r="C67" s="234" t="s">
        <v>33</v>
      </c>
      <c r="D67" s="214">
        <v>160506</v>
      </c>
      <c r="E67" s="215">
        <v>160406</v>
      </c>
      <c r="F67" s="214">
        <v>47992</v>
      </c>
      <c r="G67" s="235">
        <v>47776</v>
      </c>
      <c r="H67" s="235">
        <v>14643</v>
      </c>
      <c r="I67" s="215">
        <v>14575</v>
      </c>
      <c r="J67" s="214">
        <f t="shared" si="6"/>
        <v>223141</v>
      </c>
      <c r="K67" s="215">
        <f t="shared" si="6"/>
        <v>222757</v>
      </c>
    </row>
    <row r="68" spans="2:11" ht="15.75" thickBot="1" x14ac:dyDescent="0.3">
      <c r="B68" s="283"/>
      <c r="C68" s="236" t="s">
        <v>34</v>
      </c>
      <c r="D68" s="214">
        <v>147413</v>
      </c>
      <c r="E68" s="215">
        <v>147327</v>
      </c>
      <c r="F68" s="214">
        <v>45616</v>
      </c>
      <c r="G68" s="235">
        <v>45249</v>
      </c>
      <c r="H68" s="235">
        <v>13297</v>
      </c>
      <c r="I68" s="215">
        <v>13181</v>
      </c>
      <c r="J68" s="214">
        <f t="shared" si="6"/>
        <v>206326</v>
      </c>
      <c r="K68" s="215">
        <f t="shared" si="6"/>
        <v>205757</v>
      </c>
    </row>
    <row r="69" spans="2:11" ht="15.75" thickBot="1" x14ac:dyDescent="0.3">
      <c r="B69" s="280">
        <v>2013</v>
      </c>
      <c r="C69" s="279"/>
      <c r="D69" s="224">
        <f>SUM(D57:D68)</f>
        <v>2063604</v>
      </c>
      <c r="E69" s="225">
        <f t="shared" ref="E69:K69" si="7">SUM(E57:E68)</f>
        <v>2062283</v>
      </c>
      <c r="F69" s="224">
        <f t="shared" si="7"/>
        <v>645795</v>
      </c>
      <c r="G69" s="226">
        <f t="shared" si="7"/>
        <v>641499</v>
      </c>
      <c r="H69" s="226">
        <f t="shared" si="7"/>
        <v>155969</v>
      </c>
      <c r="I69" s="227">
        <f t="shared" si="7"/>
        <v>154746</v>
      </c>
      <c r="J69" s="224">
        <f t="shared" si="7"/>
        <v>2865368</v>
      </c>
      <c r="K69" s="227">
        <f t="shared" si="7"/>
        <v>2858528</v>
      </c>
    </row>
    <row r="70" spans="2:11" x14ac:dyDescent="0.25">
      <c r="B70" s="281">
        <v>2014</v>
      </c>
      <c r="C70" s="230" t="s">
        <v>23</v>
      </c>
      <c r="D70" s="212">
        <v>175092</v>
      </c>
      <c r="E70" s="213">
        <v>175009</v>
      </c>
      <c r="F70" s="212">
        <v>54569</v>
      </c>
      <c r="G70" s="239">
        <v>54221</v>
      </c>
      <c r="H70" s="239">
        <v>17276</v>
      </c>
      <c r="I70" s="213">
        <v>17181</v>
      </c>
      <c r="J70" s="240">
        <f t="shared" ref="J70:K78" si="8">+D70+F70+H70</f>
        <v>246937</v>
      </c>
      <c r="K70" s="241">
        <f t="shared" si="8"/>
        <v>246411</v>
      </c>
    </row>
    <row r="71" spans="2:11" x14ac:dyDescent="0.25">
      <c r="B71" s="282"/>
      <c r="C71" s="234" t="s">
        <v>24</v>
      </c>
      <c r="D71" s="214">
        <v>139108</v>
      </c>
      <c r="E71" s="215">
        <v>139058</v>
      </c>
      <c r="F71" s="214">
        <v>42372</v>
      </c>
      <c r="G71" s="235">
        <v>42237</v>
      </c>
      <c r="H71" s="235">
        <v>11150</v>
      </c>
      <c r="I71" s="215">
        <v>11077</v>
      </c>
      <c r="J71" s="214">
        <f t="shared" si="8"/>
        <v>192630</v>
      </c>
      <c r="K71" s="215">
        <f t="shared" si="8"/>
        <v>192372</v>
      </c>
    </row>
    <row r="72" spans="2:11" x14ac:dyDescent="0.25">
      <c r="B72" s="282"/>
      <c r="C72" s="234" t="s">
        <v>25</v>
      </c>
      <c r="D72" s="214">
        <v>175856</v>
      </c>
      <c r="E72" s="215">
        <v>175830</v>
      </c>
      <c r="F72" s="214">
        <v>51186</v>
      </c>
      <c r="G72" s="235">
        <v>51010</v>
      </c>
      <c r="H72" s="235">
        <v>18508</v>
      </c>
      <c r="I72" s="215">
        <v>18450</v>
      </c>
      <c r="J72" s="214">
        <f t="shared" si="8"/>
        <v>245550</v>
      </c>
      <c r="K72" s="215">
        <f t="shared" si="8"/>
        <v>245290</v>
      </c>
    </row>
    <row r="73" spans="2:11" x14ac:dyDescent="0.25">
      <c r="B73" s="282"/>
      <c r="C73" s="234" t="s">
        <v>26</v>
      </c>
      <c r="D73" s="214">
        <v>186595</v>
      </c>
      <c r="E73" s="215">
        <v>186578</v>
      </c>
      <c r="F73" s="214">
        <v>48316</v>
      </c>
      <c r="G73" s="235">
        <v>48086</v>
      </c>
      <c r="H73" s="235">
        <v>14865</v>
      </c>
      <c r="I73" s="215">
        <v>14796</v>
      </c>
      <c r="J73" s="214">
        <f t="shared" si="8"/>
        <v>249776</v>
      </c>
      <c r="K73" s="215">
        <f t="shared" si="8"/>
        <v>249460</v>
      </c>
    </row>
    <row r="74" spans="2:11" x14ac:dyDescent="0.25">
      <c r="B74" s="282"/>
      <c r="C74" s="234" t="s">
        <v>27</v>
      </c>
      <c r="D74" s="214">
        <v>187661</v>
      </c>
      <c r="E74" s="215">
        <v>187648</v>
      </c>
      <c r="F74" s="214">
        <v>48450</v>
      </c>
      <c r="G74" s="235">
        <v>48269</v>
      </c>
      <c r="H74" s="235">
        <v>13309</v>
      </c>
      <c r="I74" s="215">
        <v>13285</v>
      </c>
      <c r="J74" s="214">
        <f t="shared" si="8"/>
        <v>249420</v>
      </c>
      <c r="K74" s="215">
        <f t="shared" si="8"/>
        <v>249202</v>
      </c>
    </row>
    <row r="75" spans="2:11" x14ac:dyDescent="0.25">
      <c r="B75" s="282"/>
      <c r="C75" s="234" t="s">
        <v>28</v>
      </c>
      <c r="D75" s="214">
        <v>174699</v>
      </c>
      <c r="E75" s="215">
        <v>174680</v>
      </c>
      <c r="F75" s="214">
        <v>51011</v>
      </c>
      <c r="G75" s="235">
        <v>50814</v>
      </c>
      <c r="H75" s="235">
        <v>11088</v>
      </c>
      <c r="I75" s="215">
        <v>11050</v>
      </c>
      <c r="J75" s="214">
        <f t="shared" si="8"/>
        <v>236798</v>
      </c>
      <c r="K75" s="215">
        <f t="shared" si="8"/>
        <v>236544</v>
      </c>
    </row>
    <row r="76" spans="2:11" x14ac:dyDescent="0.25">
      <c r="B76" s="282"/>
      <c r="C76" s="234" t="s">
        <v>29</v>
      </c>
      <c r="D76" s="214">
        <v>186862</v>
      </c>
      <c r="E76" s="215">
        <v>186810</v>
      </c>
      <c r="F76" s="214">
        <v>54033</v>
      </c>
      <c r="G76" s="235">
        <v>53799</v>
      </c>
      <c r="H76" s="235">
        <v>13649</v>
      </c>
      <c r="I76" s="215">
        <v>13583</v>
      </c>
      <c r="J76" s="214">
        <f t="shared" si="8"/>
        <v>254544</v>
      </c>
      <c r="K76" s="215">
        <f t="shared" si="8"/>
        <v>254192</v>
      </c>
    </row>
    <row r="77" spans="2:11" x14ac:dyDescent="0.25">
      <c r="B77" s="282"/>
      <c r="C77" s="234" t="s">
        <v>30</v>
      </c>
      <c r="D77" s="214">
        <v>177901</v>
      </c>
      <c r="E77" s="215">
        <v>177870</v>
      </c>
      <c r="F77" s="214">
        <v>52918</v>
      </c>
      <c r="G77" s="235">
        <v>52530</v>
      </c>
      <c r="H77" s="235">
        <v>15815</v>
      </c>
      <c r="I77" s="215">
        <v>15774</v>
      </c>
      <c r="J77" s="214">
        <f t="shared" si="8"/>
        <v>246634</v>
      </c>
      <c r="K77" s="215">
        <f t="shared" si="8"/>
        <v>246174</v>
      </c>
    </row>
    <row r="78" spans="2:11" x14ac:dyDescent="0.25">
      <c r="B78" s="282"/>
      <c r="C78" s="234" t="s">
        <v>31</v>
      </c>
      <c r="D78" s="214">
        <v>170313</v>
      </c>
      <c r="E78" s="215">
        <v>170301</v>
      </c>
      <c r="F78" s="214">
        <v>54983</v>
      </c>
      <c r="G78" s="235">
        <v>54787</v>
      </c>
      <c r="H78" s="235">
        <v>17141</v>
      </c>
      <c r="I78" s="215">
        <v>17088</v>
      </c>
      <c r="J78" s="214">
        <f t="shared" si="8"/>
        <v>242437</v>
      </c>
      <c r="K78" s="215">
        <f t="shared" si="8"/>
        <v>242176</v>
      </c>
    </row>
    <row r="79" spans="2:11" x14ac:dyDescent="0.25">
      <c r="B79" s="282"/>
      <c r="C79" s="234" t="s">
        <v>32</v>
      </c>
      <c r="D79" s="214"/>
      <c r="E79" s="215"/>
      <c r="F79" s="214"/>
      <c r="G79" s="235"/>
      <c r="H79" s="235"/>
      <c r="I79" s="215"/>
      <c r="J79" s="214"/>
      <c r="K79" s="215"/>
    </row>
    <row r="80" spans="2:11" x14ac:dyDescent="0.25">
      <c r="B80" s="282"/>
      <c r="C80" s="234" t="s">
        <v>33</v>
      </c>
      <c r="D80" s="214"/>
      <c r="E80" s="215"/>
      <c r="F80" s="214"/>
      <c r="G80" s="235"/>
      <c r="H80" s="235"/>
      <c r="I80" s="215"/>
      <c r="J80" s="214"/>
      <c r="K80" s="215"/>
    </row>
    <row r="81" spans="2:11" ht="15.75" thickBot="1" x14ac:dyDescent="0.3">
      <c r="B81" s="283"/>
      <c r="C81" s="236" t="s">
        <v>34</v>
      </c>
      <c r="D81" s="214"/>
      <c r="E81" s="215"/>
      <c r="F81" s="214"/>
      <c r="G81" s="235"/>
      <c r="H81" s="235"/>
      <c r="I81" s="215"/>
      <c r="J81" s="214"/>
      <c r="K81" s="215"/>
    </row>
    <row r="82" spans="2:11" ht="15.75" thickBot="1" x14ac:dyDescent="0.3">
      <c r="B82" s="280">
        <v>2014</v>
      </c>
      <c r="C82" s="279"/>
      <c r="D82" s="224">
        <f>SUM(D70:D81)</f>
        <v>1574087</v>
      </c>
      <c r="E82" s="225">
        <f t="shared" ref="E82:K82" si="9">SUM(E70:E81)</f>
        <v>1573784</v>
      </c>
      <c r="F82" s="224">
        <f t="shared" si="9"/>
        <v>457838</v>
      </c>
      <c r="G82" s="226">
        <f t="shared" si="9"/>
        <v>455753</v>
      </c>
      <c r="H82" s="226">
        <f t="shared" si="9"/>
        <v>132801</v>
      </c>
      <c r="I82" s="227">
        <f t="shared" si="9"/>
        <v>132284</v>
      </c>
      <c r="J82" s="224">
        <f t="shared" si="9"/>
        <v>2164726</v>
      </c>
      <c r="K82" s="227">
        <f t="shared" si="9"/>
        <v>2161821</v>
      </c>
    </row>
    <row r="83" spans="2:11" x14ac:dyDescent="0.25">
      <c r="B83" s="242"/>
      <c r="C83" s="243"/>
      <c r="D83" s="243"/>
      <c r="E83" s="243"/>
      <c r="F83" s="243"/>
      <c r="G83" s="243"/>
      <c r="H83" s="243"/>
      <c r="I83" s="243"/>
      <c r="J83" s="243"/>
      <c r="K83" s="243"/>
    </row>
    <row r="84" spans="2:11" x14ac:dyDescent="0.25">
      <c r="B84" s="242"/>
      <c r="C84" s="243"/>
      <c r="D84" s="243"/>
      <c r="E84" s="243"/>
      <c r="F84" s="243"/>
      <c r="G84" s="243"/>
      <c r="H84" s="243"/>
      <c r="I84" s="243"/>
      <c r="J84" s="243"/>
      <c r="K84" s="243"/>
    </row>
    <row r="85" spans="2:11" ht="15.75" thickBot="1" x14ac:dyDescent="0.3">
      <c r="B85" s="244"/>
      <c r="C85" s="244"/>
      <c r="D85" s="245"/>
      <c r="E85" s="245"/>
      <c r="F85" s="245"/>
      <c r="G85" s="245"/>
      <c r="H85" s="245"/>
      <c r="I85" s="245"/>
      <c r="J85" s="245"/>
      <c r="K85" s="245"/>
    </row>
    <row r="86" spans="2:11" ht="15.75" thickBot="1" x14ac:dyDescent="0.3">
      <c r="B86" s="244"/>
      <c r="C86" s="244"/>
      <c r="D86" s="275" t="s">
        <v>12</v>
      </c>
      <c r="E86" s="276"/>
      <c r="F86" s="268" t="s">
        <v>13</v>
      </c>
      <c r="G86" s="268"/>
      <c r="H86" s="268"/>
      <c r="I86" s="268"/>
      <c r="J86" s="269" t="s">
        <v>14</v>
      </c>
      <c r="K86" s="270"/>
    </row>
    <row r="87" spans="2:11" ht="15.75" thickBot="1" x14ac:dyDescent="0.3">
      <c r="B87" s="273"/>
      <c r="C87" s="274"/>
      <c r="D87" s="275" t="s">
        <v>15</v>
      </c>
      <c r="E87" s="276"/>
      <c r="F87" s="277" t="s">
        <v>16</v>
      </c>
      <c r="G87" s="278"/>
      <c r="H87" s="278" t="s">
        <v>17</v>
      </c>
      <c r="I87" s="279"/>
      <c r="J87" s="271"/>
      <c r="K87" s="272"/>
    </row>
    <row r="88" spans="2:11" ht="27" thickBot="1" x14ac:dyDescent="0.3">
      <c r="B88" s="274"/>
      <c r="C88" s="274"/>
      <c r="D88" s="246" t="s">
        <v>93</v>
      </c>
      <c r="E88" s="247" t="s">
        <v>94</v>
      </c>
      <c r="F88" s="248" t="s">
        <v>93</v>
      </c>
      <c r="G88" s="249" t="s">
        <v>94</v>
      </c>
      <c r="H88" s="248" t="s">
        <v>93</v>
      </c>
      <c r="I88" s="249" t="s">
        <v>94</v>
      </c>
      <c r="J88" s="248" t="s">
        <v>93</v>
      </c>
      <c r="K88" s="249" t="s">
        <v>94</v>
      </c>
    </row>
    <row r="89" spans="2:11" x14ac:dyDescent="0.25">
      <c r="B89" s="265">
        <v>2010</v>
      </c>
      <c r="C89" s="250" t="s">
        <v>37</v>
      </c>
      <c r="D89" s="251">
        <v>189574.25</v>
      </c>
      <c r="E89" s="252">
        <v>189252.75</v>
      </c>
      <c r="F89" s="253">
        <v>50976.25</v>
      </c>
      <c r="G89" s="254">
        <v>50442.75</v>
      </c>
      <c r="H89" s="251">
        <v>12798.25</v>
      </c>
      <c r="I89" s="252">
        <v>12645.25</v>
      </c>
      <c r="J89" s="212">
        <f>+D89+F89+H89</f>
        <v>253348.75</v>
      </c>
      <c r="K89" s="213">
        <f>+E89+G89+I89</f>
        <v>252340.75</v>
      </c>
    </row>
    <row r="90" spans="2:11" x14ac:dyDescent="0.25">
      <c r="B90" s="266"/>
      <c r="C90" s="255" t="s">
        <v>38</v>
      </c>
      <c r="D90" s="256">
        <v>205236</v>
      </c>
      <c r="E90" s="257">
        <v>204723</v>
      </c>
      <c r="F90" s="258">
        <v>53405</v>
      </c>
      <c r="G90" s="259">
        <v>52934</v>
      </c>
      <c r="H90" s="256">
        <v>14915</v>
      </c>
      <c r="I90" s="257">
        <v>14804</v>
      </c>
      <c r="J90" s="214">
        <f t="shared" ref="J90:K103" si="10">+D90+F90+H90</f>
        <v>273556</v>
      </c>
      <c r="K90" s="215">
        <f t="shared" si="10"/>
        <v>272461</v>
      </c>
    </row>
    <row r="91" spans="2:11" ht="15.75" thickBot="1" x14ac:dyDescent="0.3">
      <c r="B91" s="267"/>
      <c r="C91" s="260" t="s">
        <v>39</v>
      </c>
      <c r="D91" s="261">
        <v>173436</v>
      </c>
      <c r="E91" s="262">
        <v>173165</v>
      </c>
      <c r="F91" s="263">
        <v>49823</v>
      </c>
      <c r="G91" s="264">
        <v>49290</v>
      </c>
      <c r="H91" s="261">
        <v>10990</v>
      </c>
      <c r="I91" s="262">
        <v>10850</v>
      </c>
      <c r="J91" s="222">
        <f t="shared" si="10"/>
        <v>234249</v>
      </c>
      <c r="K91" s="223">
        <f t="shared" si="10"/>
        <v>233305</v>
      </c>
    </row>
    <row r="92" spans="2:11" x14ac:dyDescent="0.25">
      <c r="B92" s="265">
        <v>2011</v>
      </c>
      <c r="C92" s="250" t="s">
        <v>37</v>
      </c>
      <c r="D92" s="251">
        <v>180593</v>
      </c>
      <c r="E92" s="252">
        <v>180333</v>
      </c>
      <c r="F92" s="253">
        <v>56303.583333333336</v>
      </c>
      <c r="G92" s="254">
        <v>55716.833333333336</v>
      </c>
      <c r="H92" s="251">
        <v>14653.25</v>
      </c>
      <c r="I92" s="252">
        <v>14419.416666666666</v>
      </c>
      <c r="J92" s="212">
        <f t="shared" si="10"/>
        <v>251549.83333333334</v>
      </c>
      <c r="K92" s="213">
        <f t="shared" si="10"/>
        <v>250469.25</v>
      </c>
    </row>
    <row r="93" spans="2:11" x14ac:dyDescent="0.25">
      <c r="B93" s="266"/>
      <c r="C93" s="255" t="s">
        <v>38</v>
      </c>
      <c r="D93" s="256">
        <v>238572</v>
      </c>
      <c r="E93" s="257">
        <v>238254</v>
      </c>
      <c r="F93" s="258">
        <v>65858</v>
      </c>
      <c r="G93" s="259">
        <v>65120</v>
      </c>
      <c r="H93" s="256">
        <v>25007</v>
      </c>
      <c r="I93" s="257">
        <v>24575</v>
      </c>
      <c r="J93" s="214">
        <f t="shared" si="10"/>
        <v>329437</v>
      </c>
      <c r="K93" s="215">
        <f t="shared" si="10"/>
        <v>327949</v>
      </c>
    </row>
    <row r="94" spans="2:11" ht="15.75" thickBot="1" x14ac:dyDescent="0.3">
      <c r="B94" s="267"/>
      <c r="C94" s="260" t="s">
        <v>39</v>
      </c>
      <c r="D94" s="261">
        <v>131550</v>
      </c>
      <c r="E94" s="262">
        <v>131303</v>
      </c>
      <c r="F94" s="263">
        <v>47812</v>
      </c>
      <c r="G94" s="264">
        <v>47302</v>
      </c>
      <c r="H94" s="261">
        <v>9204</v>
      </c>
      <c r="I94" s="262">
        <v>9109</v>
      </c>
      <c r="J94" s="222">
        <f t="shared" si="10"/>
        <v>188566</v>
      </c>
      <c r="K94" s="223">
        <f t="shared" si="10"/>
        <v>187714</v>
      </c>
    </row>
    <row r="95" spans="2:11" x14ac:dyDescent="0.25">
      <c r="B95" s="265">
        <v>2012</v>
      </c>
      <c r="C95" s="250" t="s">
        <v>37</v>
      </c>
      <c r="D95" s="251">
        <f>AVERAGE(D44:D55)</f>
        <v>158347.83333333334</v>
      </c>
      <c r="E95" s="252">
        <f t="shared" ref="E95:I95" si="11">AVERAGE(E44:E55)</f>
        <v>158217.83333333334</v>
      </c>
      <c r="F95" s="253">
        <f t="shared" si="11"/>
        <v>53778.166666666664</v>
      </c>
      <c r="G95" s="254">
        <f t="shared" si="11"/>
        <v>53351.416666666664</v>
      </c>
      <c r="H95" s="251">
        <f t="shared" si="11"/>
        <v>12513.25</v>
      </c>
      <c r="I95" s="252">
        <f t="shared" si="11"/>
        <v>12373.083333333334</v>
      </c>
      <c r="J95" s="212">
        <f t="shared" si="10"/>
        <v>224639.25</v>
      </c>
      <c r="K95" s="213">
        <f t="shared" si="10"/>
        <v>223942.33333333334</v>
      </c>
    </row>
    <row r="96" spans="2:11" x14ac:dyDescent="0.25">
      <c r="B96" s="266"/>
      <c r="C96" s="255" t="s">
        <v>38</v>
      </c>
      <c r="D96" s="256">
        <f>MAX(D44:D55)</f>
        <v>204557</v>
      </c>
      <c r="E96" s="257">
        <f t="shared" ref="E96:I96" si="12">MAX(E44:E55)</f>
        <v>204406</v>
      </c>
      <c r="F96" s="258">
        <f t="shared" si="12"/>
        <v>59034</v>
      </c>
      <c r="G96" s="259">
        <f t="shared" si="12"/>
        <v>58408</v>
      </c>
      <c r="H96" s="256">
        <f t="shared" si="12"/>
        <v>16958</v>
      </c>
      <c r="I96" s="257">
        <f t="shared" si="12"/>
        <v>16787</v>
      </c>
      <c r="J96" s="214">
        <f t="shared" si="10"/>
        <v>280549</v>
      </c>
      <c r="K96" s="215">
        <f t="shared" si="10"/>
        <v>279601</v>
      </c>
    </row>
    <row r="97" spans="2:11" ht="15.75" thickBot="1" x14ac:dyDescent="0.3">
      <c r="B97" s="267"/>
      <c r="C97" s="260" t="s">
        <v>39</v>
      </c>
      <c r="D97" s="261">
        <f>MIN(D44:D55)</f>
        <v>126313</v>
      </c>
      <c r="E97" s="262">
        <f t="shared" ref="E97:I97" si="13">MIN(E44:E55)</f>
        <v>126186</v>
      </c>
      <c r="F97" s="263">
        <f t="shared" si="13"/>
        <v>45071</v>
      </c>
      <c r="G97" s="264">
        <f t="shared" si="13"/>
        <v>44776</v>
      </c>
      <c r="H97" s="261">
        <f t="shared" si="13"/>
        <v>9034</v>
      </c>
      <c r="I97" s="262">
        <f t="shared" si="13"/>
        <v>8946</v>
      </c>
      <c r="J97" s="222">
        <f t="shared" si="10"/>
        <v>180418</v>
      </c>
      <c r="K97" s="223">
        <f t="shared" si="10"/>
        <v>179908</v>
      </c>
    </row>
    <row r="98" spans="2:11" x14ac:dyDescent="0.25">
      <c r="B98" s="265">
        <v>2013</v>
      </c>
      <c r="C98" s="250" t="s">
        <v>37</v>
      </c>
      <c r="D98" s="251">
        <f t="shared" ref="D98:I98" si="14">AVERAGE(D57:D68)</f>
        <v>171967</v>
      </c>
      <c r="E98" s="252">
        <f t="shared" si="14"/>
        <v>171856.91666666666</v>
      </c>
      <c r="F98" s="253">
        <f t="shared" si="14"/>
        <v>53816.25</v>
      </c>
      <c r="G98" s="254">
        <f t="shared" si="14"/>
        <v>53458.25</v>
      </c>
      <c r="H98" s="251">
        <f t="shared" si="14"/>
        <v>12997.416666666666</v>
      </c>
      <c r="I98" s="252">
        <f t="shared" si="14"/>
        <v>12895.5</v>
      </c>
      <c r="J98" s="212">
        <f t="shared" si="10"/>
        <v>238780.66666666666</v>
      </c>
      <c r="K98" s="213">
        <f t="shared" si="10"/>
        <v>238210.66666666666</v>
      </c>
    </row>
    <row r="99" spans="2:11" x14ac:dyDescent="0.25">
      <c r="B99" s="266"/>
      <c r="C99" s="255" t="s">
        <v>38</v>
      </c>
      <c r="D99" s="256">
        <f t="shared" ref="D99:I99" si="15">MAX(D57:D68)</f>
        <v>194937</v>
      </c>
      <c r="E99" s="257">
        <f t="shared" si="15"/>
        <v>194862</v>
      </c>
      <c r="F99" s="258">
        <f t="shared" si="15"/>
        <v>64598</v>
      </c>
      <c r="G99" s="259">
        <f t="shared" si="15"/>
        <v>64159</v>
      </c>
      <c r="H99" s="256">
        <f t="shared" si="15"/>
        <v>15665</v>
      </c>
      <c r="I99" s="257">
        <f t="shared" si="15"/>
        <v>15566</v>
      </c>
      <c r="J99" s="214">
        <f t="shared" si="10"/>
        <v>275200</v>
      </c>
      <c r="K99" s="215">
        <f t="shared" si="10"/>
        <v>274587</v>
      </c>
    </row>
    <row r="100" spans="2:11" ht="15.75" thickBot="1" x14ac:dyDescent="0.3">
      <c r="B100" s="267"/>
      <c r="C100" s="260" t="s">
        <v>39</v>
      </c>
      <c r="D100" s="261">
        <f t="shared" ref="D100:I100" si="16">MIN(D57:D68)</f>
        <v>147413</v>
      </c>
      <c r="E100" s="262">
        <f t="shared" si="16"/>
        <v>147327</v>
      </c>
      <c r="F100" s="263">
        <f t="shared" si="16"/>
        <v>45250</v>
      </c>
      <c r="G100" s="264">
        <f t="shared" si="16"/>
        <v>44972</v>
      </c>
      <c r="H100" s="261">
        <f t="shared" si="16"/>
        <v>9430</v>
      </c>
      <c r="I100" s="262">
        <f t="shared" si="16"/>
        <v>9359</v>
      </c>
      <c r="J100" s="222">
        <f t="shared" si="10"/>
        <v>202093</v>
      </c>
      <c r="K100" s="223">
        <f t="shared" si="10"/>
        <v>201658</v>
      </c>
    </row>
    <row r="101" spans="2:11" x14ac:dyDescent="0.25">
      <c r="B101" s="265">
        <v>2014</v>
      </c>
      <c r="C101" s="250" t="s">
        <v>37</v>
      </c>
      <c r="D101" s="251">
        <f t="shared" ref="D101:I101" si="17">AVERAGE(D70:D81)</f>
        <v>174898.55555555556</v>
      </c>
      <c r="E101" s="252">
        <f t="shared" si="17"/>
        <v>174864.88888888888</v>
      </c>
      <c r="F101" s="253">
        <f t="shared" si="17"/>
        <v>50870.888888888891</v>
      </c>
      <c r="G101" s="254">
        <f t="shared" si="17"/>
        <v>50639.222222222219</v>
      </c>
      <c r="H101" s="251">
        <f t="shared" si="17"/>
        <v>14755.666666666666</v>
      </c>
      <c r="I101" s="252">
        <f t="shared" si="17"/>
        <v>14698.222222222223</v>
      </c>
      <c r="J101" s="212">
        <f t="shared" si="10"/>
        <v>240525.11111111109</v>
      </c>
      <c r="K101" s="213">
        <f t="shared" si="10"/>
        <v>240202.33333333331</v>
      </c>
    </row>
    <row r="102" spans="2:11" x14ac:dyDescent="0.25">
      <c r="B102" s="266"/>
      <c r="C102" s="255" t="s">
        <v>38</v>
      </c>
      <c r="D102" s="256">
        <f t="shared" ref="D102:I102" si="18">MAX(D70:D81)</f>
        <v>187661</v>
      </c>
      <c r="E102" s="257">
        <f t="shared" si="18"/>
        <v>187648</v>
      </c>
      <c r="F102" s="258">
        <f t="shared" si="18"/>
        <v>54983</v>
      </c>
      <c r="G102" s="259">
        <f t="shared" si="18"/>
        <v>54787</v>
      </c>
      <c r="H102" s="256">
        <f t="shared" si="18"/>
        <v>18508</v>
      </c>
      <c r="I102" s="257">
        <f t="shared" si="18"/>
        <v>18450</v>
      </c>
      <c r="J102" s="214">
        <f t="shared" si="10"/>
        <v>261152</v>
      </c>
      <c r="K102" s="215">
        <f t="shared" si="10"/>
        <v>260885</v>
      </c>
    </row>
    <row r="103" spans="2:11" ht="15.75" thickBot="1" x14ac:dyDescent="0.3">
      <c r="B103" s="267"/>
      <c r="C103" s="260" t="s">
        <v>39</v>
      </c>
      <c r="D103" s="261">
        <f t="shared" ref="D103:I103" si="19">MIN(D70:D81)</f>
        <v>139108</v>
      </c>
      <c r="E103" s="262">
        <f t="shared" si="19"/>
        <v>139058</v>
      </c>
      <c r="F103" s="263">
        <f t="shared" si="19"/>
        <v>42372</v>
      </c>
      <c r="G103" s="264">
        <f t="shared" si="19"/>
        <v>42237</v>
      </c>
      <c r="H103" s="261">
        <f t="shared" si="19"/>
        <v>11088</v>
      </c>
      <c r="I103" s="262">
        <f t="shared" si="19"/>
        <v>11050</v>
      </c>
      <c r="J103" s="222">
        <f t="shared" si="10"/>
        <v>192568</v>
      </c>
      <c r="K103" s="223">
        <f t="shared" si="10"/>
        <v>192345</v>
      </c>
    </row>
  </sheetData>
  <mergeCells count="39">
    <mergeCell ref="B2:J2"/>
    <mergeCell ref="K2:L2"/>
    <mergeCell ref="B3:L3"/>
    <mergeCell ref="B6:L8"/>
    <mergeCell ref="B10:E10"/>
    <mergeCell ref="F10:L11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B56:C56"/>
    <mergeCell ref="B57:B68"/>
    <mergeCell ref="B69:C69"/>
    <mergeCell ref="B70:B81"/>
    <mergeCell ref="B82:C82"/>
    <mergeCell ref="F86:I86"/>
    <mergeCell ref="J86:K87"/>
    <mergeCell ref="B87:C88"/>
    <mergeCell ref="D87:E87"/>
    <mergeCell ref="F87:G87"/>
    <mergeCell ref="H87:I87"/>
    <mergeCell ref="D86:E86"/>
    <mergeCell ref="B89:B91"/>
    <mergeCell ref="B92:B94"/>
    <mergeCell ref="B95:B97"/>
    <mergeCell ref="B98:B100"/>
    <mergeCell ref="B101:B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458"/>
  <sheetViews>
    <sheetView showGridLines="0" zoomScaleNormal="100" workbookViewId="0">
      <selection activeCell="B2" sqref="B2:M2"/>
    </sheetView>
  </sheetViews>
  <sheetFormatPr baseColWidth="10" defaultRowHeight="12.75" x14ac:dyDescent="0.2"/>
  <cols>
    <col min="1" max="1" width="5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9.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41883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8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8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10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33" t="s">
        <v>22</v>
      </c>
      <c r="G28" s="34" t="s">
        <v>21</v>
      </c>
      <c r="H28" s="34" t="s">
        <v>20</v>
      </c>
      <c r="I28" s="35" t="s">
        <v>21</v>
      </c>
      <c r="J28" s="31" t="s">
        <v>20</v>
      </c>
      <c r="K28" s="32" t="s">
        <v>21</v>
      </c>
    </row>
    <row r="29" spans="1:26" x14ac:dyDescent="0.2">
      <c r="B29" s="345">
        <v>2013</v>
      </c>
      <c r="C29" s="36" t="s">
        <v>23</v>
      </c>
      <c r="D29" s="37">
        <v>136808.80377843161</v>
      </c>
      <c r="E29" s="38">
        <v>12966.436757849999</v>
      </c>
      <c r="F29" s="37">
        <v>1058774.9670626756</v>
      </c>
      <c r="G29" s="39">
        <v>131380.85627630373</v>
      </c>
      <c r="H29" s="39">
        <v>316751.29133205616</v>
      </c>
      <c r="I29" s="38">
        <v>59975.653074061433</v>
      </c>
      <c r="J29" s="40">
        <v>1512335.0621731633</v>
      </c>
      <c r="K29" s="38">
        <v>204322.94610821517</v>
      </c>
    </row>
    <row r="30" spans="1:26" x14ac:dyDescent="0.2">
      <c r="B30" s="346"/>
      <c r="C30" s="41" t="s">
        <v>24</v>
      </c>
      <c r="D30" s="42">
        <v>127193.42088561977</v>
      </c>
      <c r="E30" s="43">
        <v>11432.271217455796</v>
      </c>
      <c r="F30" s="42">
        <v>930111.33386341226</v>
      </c>
      <c r="G30" s="44">
        <v>134655.89075990691</v>
      </c>
      <c r="H30" s="44">
        <v>298480.29164813197</v>
      </c>
      <c r="I30" s="43">
        <v>48046.612031552082</v>
      </c>
      <c r="J30" s="45">
        <v>1355785.046397164</v>
      </c>
      <c r="K30" s="43">
        <v>194134.77400891477</v>
      </c>
    </row>
    <row r="31" spans="1:26" x14ac:dyDescent="0.2">
      <c r="B31" s="346"/>
      <c r="C31" s="41" t="s">
        <v>25</v>
      </c>
      <c r="D31" s="42">
        <v>142052.50918108996</v>
      </c>
      <c r="E31" s="43">
        <v>14149.543219353758</v>
      </c>
      <c r="F31" s="42">
        <v>880100.90820985765</v>
      </c>
      <c r="G31" s="44">
        <v>120343.78156808589</v>
      </c>
      <c r="H31" s="44">
        <v>242691.67991188623</v>
      </c>
      <c r="I31" s="43">
        <v>40297.909432937347</v>
      </c>
      <c r="J31" s="45">
        <v>1264845.0973028338</v>
      </c>
      <c r="K31" s="43">
        <v>174791.23422037699</v>
      </c>
    </row>
    <row r="32" spans="1:26" x14ac:dyDescent="0.2">
      <c r="B32" s="346"/>
      <c r="C32" s="41" t="s">
        <v>26</v>
      </c>
      <c r="D32" s="42">
        <v>126637.2770343911</v>
      </c>
      <c r="E32" s="43">
        <v>12403.248887029213</v>
      </c>
      <c r="F32" s="42">
        <v>980038.37061931763</v>
      </c>
      <c r="G32" s="44">
        <v>143830.50743475967</v>
      </c>
      <c r="H32" s="44">
        <v>389833.88962292619</v>
      </c>
      <c r="I32" s="43">
        <v>64946.1139136856</v>
      </c>
      <c r="J32" s="45">
        <v>1496509.5372766349</v>
      </c>
      <c r="K32" s="43">
        <v>221179.87023547449</v>
      </c>
    </row>
    <row r="33" spans="2:11" x14ac:dyDescent="0.2">
      <c r="B33" s="346"/>
      <c r="C33" s="41" t="s">
        <v>27</v>
      </c>
      <c r="D33" s="42">
        <v>123189.84617363381</v>
      </c>
      <c r="E33" s="43">
        <v>12323.134323342447</v>
      </c>
      <c r="F33" s="42">
        <v>1112542.2014675832</v>
      </c>
      <c r="G33" s="44">
        <v>148139.78142801157</v>
      </c>
      <c r="H33" s="44">
        <v>355777.13941460528</v>
      </c>
      <c r="I33" s="43">
        <v>54592.513977812625</v>
      </c>
      <c r="J33" s="45">
        <v>1591509.1870558222</v>
      </c>
      <c r="K33" s="43">
        <v>215055.42972916664</v>
      </c>
    </row>
    <row r="34" spans="2:11" x14ac:dyDescent="0.2">
      <c r="B34" s="346"/>
      <c r="C34" s="41" t="s">
        <v>28</v>
      </c>
      <c r="D34" s="42">
        <v>135184.0224883396</v>
      </c>
      <c r="E34" s="43">
        <v>13759.975756245214</v>
      </c>
      <c r="F34" s="42">
        <v>977877.29609100532</v>
      </c>
      <c r="G34" s="44">
        <v>131634.75233451938</v>
      </c>
      <c r="H34" s="44">
        <v>379782.02231369371</v>
      </c>
      <c r="I34" s="43">
        <v>56652.700857054238</v>
      </c>
      <c r="J34" s="45">
        <v>1492843.3408930385</v>
      </c>
      <c r="K34" s="43">
        <v>202047.42894781881</v>
      </c>
    </row>
    <row r="35" spans="2:11" x14ac:dyDescent="0.2">
      <c r="B35" s="346"/>
      <c r="C35" s="41" t="s">
        <v>29</v>
      </c>
      <c r="D35" s="42">
        <v>127790.36104624459</v>
      </c>
      <c r="E35" s="43">
        <v>13256.014087727994</v>
      </c>
      <c r="F35" s="42">
        <v>1003315.6425954332</v>
      </c>
      <c r="G35" s="44">
        <v>133515.14738581525</v>
      </c>
      <c r="H35" s="44">
        <v>342842.5677579121</v>
      </c>
      <c r="I35" s="43">
        <v>47907.56113183959</v>
      </c>
      <c r="J35" s="45">
        <v>1473948.5713995898</v>
      </c>
      <c r="K35" s="43">
        <v>194678.72260538282</v>
      </c>
    </row>
    <row r="36" spans="2:11" x14ac:dyDescent="0.2">
      <c r="B36" s="346"/>
      <c r="C36" s="41" t="s">
        <v>30</v>
      </c>
      <c r="D36" s="42">
        <v>110532.34643606188</v>
      </c>
      <c r="E36" s="43">
        <v>9335.7998233657036</v>
      </c>
      <c r="F36" s="42">
        <v>895717.97337988496</v>
      </c>
      <c r="G36" s="44">
        <v>119600.73193455416</v>
      </c>
      <c r="H36" s="44">
        <v>326616.45549137419</v>
      </c>
      <c r="I36" s="43">
        <v>55860.576467964129</v>
      </c>
      <c r="J36" s="45">
        <v>1332866.775307321</v>
      </c>
      <c r="K36" s="43">
        <v>184797.10822588397</v>
      </c>
    </row>
    <row r="37" spans="2:11" x14ac:dyDescent="0.2">
      <c r="B37" s="346"/>
      <c r="C37" s="41" t="s">
        <v>31</v>
      </c>
      <c r="D37" s="42">
        <v>114630.85941390012</v>
      </c>
      <c r="E37" s="43">
        <v>13362.810887999407</v>
      </c>
      <c r="F37" s="42">
        <v>843607.59815292375</v>
      </c>
      <c r="G37" s="44">
        <v>114843.23226859588</v>
      </c>
      <c r="H37" s="44">
        <v>348985.72484245466</v>
      </c>
      <c r="I37" s="43">
        <v>59771.510018959343</v>
      </c>
      <c r="J37" s="45">
        <v>1307224.1824092786</v>
      </c>
      <c r="K37" s="43">
        <v>187977.55317555461</v>
      </c>
    </row>
    <row r="38" spans="2:11" x14ac:dyDescent="0.2">
      <c r="B38" s="346"/>
      <c r="C38" s="41" t="s">
        <v>32</v>
      </c>
      <c r="D38" s="42">
        <v>102262.07976512563</v>
      </c>
      <c r="E38" s="43">
        <v>9080.9777066736769</v>
      </c>
      <c r="F38" s="42">
        <v>901170.28124025697</v>
      </c>
      <c r="G38" s="44">
        <v>103607.62670094242</v>
      </c>
      <c r="H38" s="44">
        <v>379642.15653416852</v>
      </c>
      <c r="I38" s="43">
        <v>64696.186087705646</v>
      </c>
      <c r="J38" s="45">
        <v>1383074.517539551</v>
      </c>
      <c r="K38" s="43">
        <v>177384.79049532174</v>
      </c>
    </row>
    <row r="39" spans="2:11" x14ac:dyDescent="0.2">
      <c r="B39" s="346"/>
      <c r="C39" s="41" t="s">
        <v>33</v>
      </c>
      <c r="D39" s="42">
        <v>99242.351997378661</v>
      </c>
      <c r="E39" s="43">
        <v>9993.9128174341167</v>
      </c>
      <c r="F39" s="42">
        <v>837424.50481094094</v>
      </c>
      <c r="G39" s="44">
        <v>122533.87159106947</v>
      </c>
      <c r="H39" s="44">
        <v>330278.77704364149</v>
      </c>
      <c r="I39" s="43">
        <v>46801.148198305833</v>
      </c>
      <c r="J39" s="45">
        <v>1266945.6338519612</v>
      </c>
      <c r="K39" s="43">
        <v>179328.93260680942</v>
      </c>
    </row>
    <row r="40" spans="2:11" ht="13.5" thickBot="1" x14ac:dyDescent="0.25">
      <c r="B40" s="347"/>
      <c r="C40" s="46" t="s">
        <v>34</v>
      </c>
      <c r="D40" s="47">
        <v>96243.300522879887</v>
      </c>
      <c r="E40" s="48">
        <v>9303.4638407525781</v>
      </c>
      <c r="F40" s="49">
        <v>754952.54990705138</v>
      </c>
      <c r="G40" s="50">
        <v>105747.39516520854</v>
      </c>
      <c r="H40" s="50">
        <v>304473.5817116226</v>
      </c>
      <c r="I40" s="51">
        <v>45455.331113651358</v>
      </c>
      <c r="J40" s="52">
        <v>1155669.4321415538</v>
      </c>
      <c r="K40" s="53">
        <v>160506.19011961247</v>
      </c>
    </row>
    <row r="41" spans="2:11" ht="13.5" thickBot="1" x14ac:dyDescent="0.25">
      <c r="B41" s="348">
        <v>2013</v>
      </c>
      <c r="C41" s="344"/>
      <c r="D41" s="54">
        <v>1441767.1787230968</v>
      </c>
      <c r="E41" s="54">
        <v>141367.5893252299</v>
      </c>
      <c r="F41" s="54">
        <v>11175633.627400341</v>
      </c>
      <c r="G41" s="54">
        <v>1509833.5748477727</v>
      </c>
      <c r="H41" s="54">
        <v>4016155.5776244728</v>
      </c>
      <c r="I41" s="54">
        <v>645003.81630552921</v>
      </c>
      <c r="J41" s="54">
        <v>16633556.383747913</v>
      </c>
      <c r="K41" s="55">
        <v>2296204.9804785321</v>
      </c>
    </row>
    <row r="42" spans="2:11" x14ac:dyDescent="0.2">
      <c r="B42" s="345">
        <v>2014</v>
      </c>
      <c r="C42" s="36" t="s">
        <v>23</v>
      </c>
      <c r="D42" s="37">
        <v>124770.97107066894</v>
      </c>
      <c r="E42" s="38">
        <v>12145.05477096637</v>
      </c>
      <c r="F42" s="37">
        <v>885857.32707863511</v>
      </c>
      <c r="G42" s="39">
        <v>112918.26233445226</v>
      </c>
      <c r="H42" s="39">
        <v>408057.68572717294</v>
      </c>
      <c r="I42" s="38">
        <v>66200.170188855656</v>
      </c>
      <c r="J42" s="40">
        <v>1418685.983876477</v>
      </c>
      <c r="K42" s="38">
        <v>191263.48729427429</v>
      </c>
    </row>
    <row r="43" spans="2:11" x14ac:dyDescent="0.2">
      <c r="B43" s="346"/>
      <c r="C43" s="41" t="s">
        <v>24</v>
      </c>
      <c r="D43" s="42">
        <v>96987.292392187548</v>
      </c>
      <c r="E43" s="43">
        <v>10742.048265623778</v>
      </c>
      <c r="F43" s="42">
        <v>744736.74612539005</v>
      </c>
      <c r="G43" s="44">
        <v>97242.788521014183</v>
      </c>
      <c r="H43" s="44">
        <v>309218.03557727922</v>
      </c>
      <c r="I43" s="43">
        <v>53817.214888957431</v>
      </c>
      <c r="J43" s="45">
        <v>1150942.0740948569</v>
      </c>
      <c r="K43" s="43">
        <v>161802.05167559537</v>
      </c>
    </row>
    <row r="44" spans="2:11" x14ac:dyDescent="0.2">
      <c r="B44" s="346"/>
      <c r="C44" s="41" t="s">
        <v>25</v>
      </c>
      <c r="D44" s="42">
        <v>103624.99666317635</v>
      </c>
      <c r="E44" s="43">
        <v>10795.854195362508</v>
      </c>
      <c r="F44" s="42">
        <v>925209.28147944342</v>
      </c>
      <c r="G44" s="44">
        <v>121097.50372859636</v>
      </c>
      <c r="H44" s="44">
        <v>458118.75226859679</v>
      </c>
      <c r="I44" s="43">
        <v>69409.542600434652</v>
      </c>
      <c r="J44" s="45">
        <v>1486953.0304112167</v>
      </c>
      <c r="K44" s="43">
        <v>201302.90052439351</v>
      </c>
    </row>
    <row r="45" spans="2:11" x14ac:dyDescent="0.2">
      <c r="B45" s="346"/>
      <c r="C45" s="41" t="s">
        <v>26</v>
      </c>
      <c r="D45" s="42">
        <v>100007.68319966216</v>
      </c>
      <c r="E45" s="43">
        <v>11604.090803161635</v>
      </c>
      <c r="F45" s="42">
        <v>874534.64878801291</v>
      </c>
      <c r="G45" s="44">
        <v>128798.17561416377</v>
      </c>
      <c r="H45" s="44">
        <v>410841.72667046991</v>
      </c>
      <c r="I45" s="43">
        <v>72161.549243137939</v>
      </c>
      <c r="J45" s="45">
        <v>1385384.0586581451</v>
      </c>
      <c r="K45" s="43">
        <v>212563.81566046336</v>
      </c>
    </row>
    <row r="46" spans="2:11" x14ac:dyDescent="0.2">
      <c r="B46" s="346"/>
      <c r="C46" s="41" t="s">
        <v>27</v>
      </c>
      <c r="D46" s="42">
        <v>96199.147045513484</v>
      </c>
      <c r="E46" s="43">
        <v>11264.829826800807</v>
      </c>
      <c r="F46" s="42">
        <v>875356.86048392346</v>
      </c>
      <c r="G46" s="44">
        <v>125268.68879134345</v>
      </c>
      <c r="H46" s="44">
        <v>399197.56094865641</v>
      </c>
      <c r="I46" s="43">
        <v>65570.493181344733</v>
      </c>
      <c r="J46" s="45">
        <v>1370753.5684780932</v>
      </c>
      <c r="K46" s="43">
        <v>202104.01179948897</v>
      </c>
    </row>
    <row r="47" spans="2:11" x14ac:dyDescent="0.2">
      <c r="B47" s="346"/>
      <c r="C47" s="41" t="s">
        <v>28</v>
      </c>
      <c r="D47" s="42">
        <v>104965.62967390801</v>
      </c>
      <c r="E47" s="43">
        <v>10724.051596902222</v>
      </c>
      <c r="F47" s="42">
        <v>848001.40803701244</v>
      </c>
      <c r="G47" s="44">
        <v>123922.819965808</v>
      </c>
      <c r="H47" s="44">
        <v>363776.24686293566</v>
      </c>
      <c r="I47" s="43">
        <v>64054.990082676799</v>
      </c>
      <c r="J47" s="45">
        <v>1316743.284573856</v>
      </c>
      <c r="K47" s="43">
        <v>198701.86164538702</v>
      </c>
    </row>
    <row r="48" spans="2:11" x14ac:dyDescent="0.2">
      <c r="B48" s="346"/>
      <c r="C48" s="41" t="s">
        <v>29</v>
      </c>
      <c r="D48" s="42">
        <v>85979.133642885965</v>
      </c>
      <c r="E48" s="43">
        <v>9051.6515112535617</v>
      </c>
      <c r="F48" s="42">
        <v>918529.6459197622</v>
      </c>
      <c r="G48" s="44">
        <v>126086.70622239508</v>
      </c>
      <c r="H48" s="44">
        <v>394798.23477112356</v>
      </c>
      <c r="I48" s="43">
        <v>57402.892472999964</v>
      </c>
      <c r="J48" s="45">
        <v>1399307.0143337718</v>
      </c>
      <c r="K48" s="43">
        <v>192541.2502066486</v>
      </c>
    </row>
    <row r="49" spans="2:14" x14ac:dyDescent="0.2">
      <c r="B49" s="346"/>
      <c r="C49" s="41" t="s">
        <v>30</v>
      </c>
      <c r="D49" s="42">
        <v>91006.222360101994</v>
      </c>
      <c r="E49" s="43">
        <v>9700.0764154415629</v>
      </c>
      <c r="F49" s="42">
        <v>867037.61176877131</v>
      </c>
      <c r="G49" s="44">
        <v>117038.59327994063</v>
      </c>
      <c r="H49" s="44">
        <v>479726.31923514325</v>
      </c>
      <c r="I49" s="43">
        <v>63086.987524723772</v>
      </c>
      <c r="J49" s="45">
        <v>1437770.1533640167</v>
      </c>
      <c r="K49" s="43">
        <v>189825.65722010596</v>
      </c>
    </row>
    <row r="50" spans="2:14" x14ac:dyDescent="0.2">
      <c r="B50" s="346"/>
      <c r="C50" s="41" t="s">
        <v>31</v>
      </c>
      <c r="D50" s="42">
        <v>95061.185997337292</v>
      </c>
      <c r="E50" s="43">
        <v>9709.7332249053034</v>
      </c>
      <c r="F50" s="42">
        <v>938312.305026997</v>
      </c>
      <c r="G50" s="44">
        <v>133155.93523658143</v>
      </c>
      <c r="H50" s="44">
        <v>516086.8748572102</v>
      </c>
      <c r="I50" s="43">
        <v>69429.610558855027</v>
      </c>
      <c r="J50" s="45">
        <v>1549460.3658815445</v>
      </c>
      <c r="K50" s="43">
        <v>212295.27902034175</v>
      </c>
    </row>
    <row r="51" spans="2:14" x14ac:dyDescent="0.2">
      <c r="B51" s="346"/>
      <c r="C51" s="41" t="s">
        <v>32</v>
      </c>
      <c r="D51" s="42" t="s">
        <v>51</v>
      </c>
      <c r="E51" s="43" t="s">
        <v>51</v>
      </c>
      <c r="F51" s="42" t="s">
        <v>51</v>
      </c>
      <c r="G51" s="44" t="s">
        <v>51</v>
      </c>
      <c r="H51" s="44" t="s">
        <v>51</v>
      </c>
      <c r="I51" s="43" t="s">
        <v>51</v>
      </c>
      <c r="J51" s="45" t="s">
        <v>51</v>
      </c>
      <c r="K51" s="43" t="s">
        <v>51</v>
      </c>
    </row>
    <row r="52" spans="2:14" x14ac:dyDescent="0.2">
      <c r="B52" s="346"/>
      <c r="C52" s="41" t="s">
        <v>33</v>
      </c>
      <c r="D52" s="42" t="s">
        <v>51</v>
      </c>
      <c r="E52" s="43" t="s">
        <v>51</v>
      </c>
      <c r="F52" s="42" t="s">
        <v>51</v>
      </c>
      <c r="G52" s="44" t="s">
        <v>51</v>
      </c>
      <c r="H52" s="44" t="s">
        <v>51</v>
      </c>
      <c r="I52" s="43" t="s">
        <v>51</v>
      </c>
      <c r="J52" s="45" t="s">
        <v>51</v>
      </c>
      <c r="K52" s="43" t="s">
        <v>51</v>
      </c>
    </row>
    <row r="53" spans="2:14" ht="13.5" thickBot="1" x14ac:dyDescent="0.25">
      <c r="B53" s="347"/>
      <c r="C53" s="46" t="s">
        <v>34</v>
      </c>
      <c r="D53" s="47" t="s">
        <v>51</v>
      </c>
      <c r="E53" s="48" t="s">
        <v>51</v>
      </c>
      <c r="F53" s="49" t="s">
        <v>51</v>
      </c>
      <c r="G53" s="50" t="s">
        <v>51</v>
      </c>
      <c r="H53" s="50" t="s">
        <v>51</v>
      </c>
      <c r="I53" s="51" t="s">
        <v>51</v>
      </c>
      <c r="J53" s="52" t="s">
        <v>51</v>
      </c>
      <c r="K53" s="53" t="s">
        <v>51</v>
      </c>
    </row>
    <row r="54" spans="2:14" ht="13.5" thickBot="1" x14ac:dyDescent="0.25">
      <c r="B54" s="348">
        <v>2014</v>
      </c>
      <c r="C54" s="344"/>
      <c r="D54" s="54">
        <v>898602.26204544178</v>
      </c>
      <c r="E54" s="54">
        <v>95737.390610417744</v>
      </c>
      <c r="F54" s="54">
        <v>7877575.8347079474</v>
      </c>
      <c r="G54" s="54">
        <v>1085529.4736942952</v>
      </c>
      <c r="H54" s="54">
        <v>3739821.4369185879</v>
      </c>
      <c r="I54" s="54">
        <v>581133.45074198605</v>
      </c>
      <c r="J54" s="54">
        <v>12515999.533671979</v>
      </c>
      <c r="K54" s="55">
        <v>1762400.3150466988</v>
      </c>
    </row>
    <row r="55" spans="2:14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x14ac:dyDescent="0.2">
      <c r="B56" s="329" t="s">
        <v>36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</row>
    <row r="57" spans="2:14" x14ac:dyDescent="0.2"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</row>
    <row r="58" spans="2:14" x14ac:dyDescent="0.2"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120147.2648935914</v>
      </c>
      <c r="E63" s="64">
        <v>11780.632443769158</v>
      </c>
      <c r="F63" s="65">
        <v>931302.80228336167</v>
      </c>
      <c r="G63" s="66">
        <v>125819.46457064773</v>
      </c>
      <c r="H63" s="65">
        <v>334679.63146870607</v>
      </c>
      <c r="I63" s="66">
        <v>53750.318025460765</v>
      </c>
      <c r="J63" s="65">
        <v>1386129.6986456595</v>
      </c>
      <c r="K63" s="66">
        <v>191350.41503987767</v>
      </c>
      <c r="L63" s="67"/>
      <c r="M63" s="67"/>
    </row>
    <row r="64" spans="2:14" x14ac:dyDescent="0.2">
      <c r="B64" s="350"/>
      <c r="C64" s="68" t="s">
        <v>38</v>
      </c>
      <c r="D64" s="69">
        <v>142052.50918108996</v>
      </c>
      <c r="E64" s="70">
        <v>14149.543219353758</v>
      </c>
      <c r="F64" s="71">
        <v>1112542.2014675832</v>
      </c>
      <c r="G64" s="72">
        <v>148139.78142801157</v>
      </c>
      <c r="H64" s="71">
        <v>389833.88962292619</v>
      </c>
      <c r="I64" s="72">
        <v>64946.1139136856</v>
      </c>
      <c r="J64" s="71">
        <v>1591509.1870558222</v>
      </c>
      <c r="K64" s="72">
        <v>221179.87023547449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96243.300522879887</v>
      </c>
      <c r="E65" s="75">
        <v>9080.9777066736769</v>
      </c>
      <c r="F65" s="76">
        <v>754952.54990705138</v>
      </c>
      <c r="G65" s="77">
        <v>103607.62670094242</v>
      </c>
      <c r="H65" s="76">
        <v>242691.67991188623</v>
      </c>
      <c r="I65" s="77">
        <v>40297.909432937347</v>
      </c>
      <c r="J65" s="76">
        <v>1155669.4321415538</v>
      </c>
      <c r="K65" s="77">
        <v>160506.19011961247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99844.695782826864</v>
      </c>
      <c r="E66" s="64">
        <v>10637.487845601972</v>
      </c>
      <c r="F66" s="65">
        <v>875286.20385643863</v>
      </c>
      <c r="G66" s="66">
        <v>120614.3859660328</v>
      </c>
      <c r="H66" s="65">
        <v>415535.71521317645</v>
      </c>
      <c r="I66" s="66">
        <v>64570.383415776225</v>
      </c>
      <c r="J66" s="65">
        <v>1390666.6148524422</v>
      </c>
      <c r="K66" s="66">
        <v>195822.25722741097</v>
      </c>
      <c r="L66" s="67"/>
      <c r="M66" s="67"/>
    </row>
    <row r="67" spans="1:16" x14ac:dyDescent="0.2">
      <c r="B67" s="350"/>
      <c r="C67" s="68" t="s">
        <v>38</v>
      </c>
      <c r="D67" s="69">
        <v>124770.97107066894</v>
      </c>
      <c r="E67" s="70">
        <v>12145.05477096637</v>
      </c>
      <c r="F67" s="71">
        <v>938312.305026997</v>
      </c>
      <c r="G67" s="72">
        <v>133155.93523658143</v>
      </c>
      <c r="H67" s="71">
        <v>516086.8748572102</v>
      </c>
      <c r="I67" s="72">
        <v>72161.549243137939</v>
      </c>
      <c r="J67" s="71">
        <v>1549460.3658815445</v>
      </c>
      <c r="K67" s="72">
        <v>212563.81566046336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85979.133642885965</v>
      </c>
      <c r="E68" s="75">
        <v>9051.6515112535617</v>
      </c>
      <c r="F68" s="76">
        <v>744736.74612539005</v>
      </c>
      <c r="G68" s="77">
        <v>97242.788521014183</v>
      </c>
      <c r="H68" s="76">
        <v>309218.03557727922</v>
      </c>
      <c r="I68" s="77">
        <v>53817.214888957431</v>
      </c>
      <c r="J68" s="76">
        <v>1150942.0740948569</v>
      </c>
      <c r="K68" s="77">
        <v>161802.05167559537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352" t="s">
        <v>41</v>
      </c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E75" s="67"/>
      <c r="G75" s="20"/>
      <c r="H75" s="20"/>
      <c r="I75" s="20"/>
      <c r="J75" s="20"/>
      <c r="K75" s="20"/>
      <c r="L75" s="20"/>
      <c r="N75" s="20"/>
      <c r="O75" s="20"/>
      <c r="P75" s="20"/>
    </row>
    <row r="76" spans="1:16" ht="13.5" thickBot="1" x14ac:dyDescent="0.25">
      <c r="B76" s="353"/>
      <c r="C76" s="353"/>
      <c r="D76" s="354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43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9</v>
      </c>
      <c r="D79" s="90">
        <v>2014</v>
      </c>
      <c r="E79" s="91">
        <v>5140.0210554089044</v>
      </c>
      <c r="F79" s="92">
        <v>497.08493182111408</v>
      </c>
      <c r="G79" s="91">
        <v>42708.526728471334</v>
      </c>
      <c r="H79" s="93">
        <v>6702.220440846846</v>
      </c>
      <c r="I79" s="93">
        <v>18040.517711492692</v>
      </c>
      <c r="J79" s="92">
        <v>2106.6544681449509</v>
      </c>
      <c r="K79" s="91">
        <v>65889.065495372924</v>
      </c>
      <c r="L79" s="92">
        <v>9305.9598408129114</v>
      </c>
      <c r="M79" s="78"/>
      <c r="N79" s="94"/>
    </row>
    <row r="80" spans="1:16" x14ac:dyDescent="0.2">
      <c r="A80" s="87"/>
      <c r="B80" s="95">
        <v>2</v>
      </c>
      <c r="C80" s="96">
        <v>9</v>
      </c>
      <c r="D80" s="97">
        <v>2014</v>
      </c>
      <c r="E80" s="98">
        <v>7806.1815856457115</v>
      </c>
      <c r="F80" s="99">
        <v>1160.8789026786114</v>
      </c>
      <c r="G80" s="98">
        <v>42132.945298367413</v>
      </c>
      <c r="H80" s="100">
        <v>6837.231380514484</v>
      </c>
      <c r="I80" s="100">
        <v>18075.391352381012</v>
      </c>
      <c r="J80" s="99">
        <v>2001.3370549129447</v>
      </c>
      <c r="K80" s="98">
        <v>68014.518236394128</v>
      </c>
      <c r="L80" s="99">
        <v>9999.4473381060398</v>
      </c>
      <c r="M80" s="101"/>
      <c r="N80" s="94"/>
    </row>
    <row r="81" spans="1:14" x14ac:dyDescent="0.2">
      <c r="A81" s="87"/>
      <c r="B81" s="95">
        <v>3</v>
      </c>
      <c r="C81" s="96">
        <v>9</v>
      </c>
      <c r="D81" s="97">
        <v>2014</v>
      </c>
      <c r="E81" s="98">
        <v>2761.3324907385777</v>
      </c>
      <c r="F81" s="99">
        <v>369.30607286273852</v>
      </c>
      <c r="G81" s="98">
        <v>39037.707657311432</v>
      </c>
      <c r="H81" s="100">
        <v>4627.8471495644408</v>
      </c>
      <c r="I81" s="100">
        <v>35991.658789774541</v>
      </c>
      <c r="J81" s="99">
        <v>5592.5622903450994</v>
      </c>
      <c r="K81" s="98">
        <v>77790.698937824549</v>
      </c>
      <c r="L81" s="99">
        <v>10589.71551277228</v>
      </c>
      <c r="M81" s="101"/>
      <c r="N81" s="94"/>
    </row>
    <row r="82" spans="1:14" x14ac:dyDescent="0.2">
      <c r="A82" s="87"/>
      <c r="B82" s="95">
        <v>4</v>
      </c>
      <c r="C82" s="96">
        <v>9</v>
      </c>
      <c r="D82" s="97">
        <v>2014</v>
      </c>
      <c r="E82" s="98">
        <v>6280.5250491193765</v>
      </c>
      <c r="F82" s="99">
        <v>729.73767332804357</v>
      </c>
      <c r="G82" s="98">
        <v>51740.446643021896</v>
      </c>
      <c r="H82" s="100">
        <v>10186.326750472736</v>
      </c>
      <c r="I82" s="100">
        <v>33273.018101231748</v>
      </c>
      <c r="J82" s="99">
        <v>4075.2697504275266</v>
      </c>
      <c r="K82" s="98">
        <v>91293.989793373024</v>
      </c>
      <c r="L82" s="99">
        <v>14991.334174228305</v>
      </c>
      <c r="M82" s="101"/>
      <c r="N82" s="94"/>
    </row>
    <row r="83" spans="1:14" x14ac:dyDescent="0.2">
      <c r="A83" s="87"/>
      <c r="B83" s="95">
        <v>5</v>
      </c>
      <c r="C83" s="96">
        <v>9</v>
      </c>
      <c r="D83" s="97">
        <v>2014</v>
      </c>
      <c r="E83" s="98">
        <v>5548.7078556088918</v>
      </c>
      <c r="F83" s="99">
        <v>751.57401931386187</v>
      </c>
      <c r="G83" s="98">
        <v>39230.305960305537</v>
      </c>
      <c r="H83" s="100">
        <v>8533.9472537221336</v>
      </c>
      <c r="I83" s="100">
        <v>25581.770475024452</v>
      </c>
      <c r="J83" s="99">
        <v>2432.3174773279447</v>
      </c>
      <c r="K83" s="98">
        <v>70360.784290938871</v>
      </c>
      <c r="L83" s="99">
        <v>11717.838750363941</v>
      </c>
      <c r="M83" s="101"/>
      <c r="N83" s="94"/>
    </row>
    <row r="84" spans="1:14" x14ac:dyDescent="0.2">
      <c r="A84" s="87"/>
      <c r="B84" s="95">
        <v>8</v>
      </c>
      <c r="C84" s="96">
        <v>9</v>
      </c>
      <c r="D84" s="97">
        <v>2014</v>
      </c>
      <c r="E84" s="98">
        <v>6574.5623443346758</v>
      </c>
      <c r="F84" s="99">
        <v>444.4635864228656</v>
      </c>
      <c r="G84" s="98">
        <v>44662.470433706658</v>
      </c>
      <c r="H84" s="100">
        <v>7404.1892408060439</v>
      </c>
      <c r="I84" s="100">
        <v>50892.07209087471</v>
      </c>
      <c r="J84" s="99">
        <v>6393.1916793692435</v>
      </c>
      <c r="K84" s="98">
        <v>102129.10486891604</v>
      </c>
      <c r="L84" s="99">
        <v>14241.844506598154</v>
      </c>
      <c r="M84" s="101"/>
      <c r="N84" s="94"/>
    </row>
    <row r="85" spans="1:14" x14ac:dyDescent="0.2">
      <c r="A85" s="87"/>
      <c r="B85" s="95">
        <v>9</v>
      </c>
      <c r="C85" s="96">
        <v>9</v>
      </c>
      <c r="D85" s="97">
        <v>2014</v>
      </c>
      <c r="E85" s="98">
        <v>3502.2130870657693</v>
      </c>
      <c r="F85" s="99">
        <v>355.98468910413226</v>
      </c>
      <c r="G85" s="98">
        <v>52902.531233880938</v>
      </c>
      <c r="H85" s="100">
        <v>7896.3423044772662</v>
      </c>
      <c r="I85" s="100">
        <v>37308.001333394153</v>
      </c>
      <c r="J85" s="99">
        <v>4099.9820401038251</v>
      </c>
      <c r="K85" s="98">
        <v>93712.745654340863</v>
      </c>
      <c r="L85" s="99">
        <v>12352.309033685224</v>
      </c>
      <c r="M85" s="101"/>
      <c r="N85" s="94"/>
    </row>
    <row r="86" spans="1:14" x14ac:dyDescent="0.2">
      <c r="A86" s="87"/>
      <c r="B86" s="95">
        <v>10</v>
      </c>
      <c r="C86" s="96">
        <v>9</v>
      </c>
      <c r="D86" s="97">
        <v>2014</v>
      </c>
      <c r="E86" s="98">
        <v>4339.6029600564843</v>
      </c>
      <c r="F86" s="99">
        <v>386.90910413473404</v>
      </c>
      <c r="G86" s="98">
        <v>61626.626520523991</v>
      </c>
      <c r="H86" s="100">
        <v>6524.2523152130971</v>
      </c>
      <c r="I86" s="100">
        <v>32018.487698452016</v>
      </c>
      <c r="J86" s="99">
        <v>3874.6694124456203</v>
      </c>
      <c r="K86" s="98">
        <v>97984.717179032479</v>
      </c>
      <c r="L86" s="99">
        <v>10785.830831793452</v>
      </c>
      <c r="M86" s="101"/>
      <c r="N86" s="94"/>
    </row>
    <row r="87" spans="1:14" x14ac:dyDescent="0.2">
      <c r="A87" s="87"/>
      <c r="B87" s="95">
        <v>11</v>
      </c>
      <c r="C87" s="96">
        <v>9</v>
      </c>
      <c r="D87" s="97">
        <v>2014</v>
      </c>
      <c r="E87" s="98">
        <v>3549.9780065847985</v>
      </c>
      <c r="F87" s="99">
        <v>402.46646987715059</v>
      </c>
      <c r="G87" s="98">
        <v>50468.956090774402</v>
      </c>
      <c r="H87" s="100">
        <v>6084.2725684866482</v>
      </c>
      <c r="I87" s="100">
        <v>42797.873521674206</v>
      </c>
      <c r="J87" s="99">
        <v>5913.9794668566983</v>
      </c>
      <c r="K87" s="98">
        <v>96816.80761903341</v>
      </c>
      <c r="L87" s="99">
        <v>12400.718505220497</v>
      </c>
      <c r="M87" s="101"/>
      <c r="N87" s="94"/>
    </row>
    <row r="88" spans="1:14" x14ac:dyDescent="0.2">
      <c r="A88" s="87"/>
      <c r="B88" s="95">
        <v>12</v>
      </c>
      <c r="C88" s="96">
        <v>9</v>
      </c>
      <c r="D88" s="97">
        <v>2014</v>
      </c>
      <c r="E88" s="98">
        <v>3647.8461892265291</v>
      </c>
      <c r="F88" s="99">
        <v>347.18218484594371</v>
      </c>
      <c r="G88" s="98">
        <v>48159.940694219964</v>
      </c>
      <c r="H88" s="100">
        <v>6553.0762712630203</v>
      </c>
      <c r="I88" s="100">
        <v>30657.879756912327</v>
      </c>
      <c r="J88" s="99">
        <v>4029.5695692742229</v>
      </c>
      <c r="K88" s="98">
        <v>82465.666640358817</v>
      </c>
      <c r="L88" s="99">
        <v>10929.828025383187</v>
      </c>
      <c r="M88" s="101"/>
      <c r="N88" s="94"/>
    </row>
    <row r="89" spans="1:14" x14ac:dyDescent="0.2">
      <c r="A89" s="87"/>
      <c r="B89" s="95">
        <v>15</v>
      </c>
      <c r="C89" s="96">
        <v>9</v>
      </c>
      <c r="D89" s="97">
        <v>2014</v>
      </c>
      <c r="E89" s="98">
        <v>2707.0333658629565</v>
      </c>
      <c r="F89" s="99">
        <v>277.04621162488576</v>
      </c>
      <c r="G89" s="98">
        <v>62628.496445568839</v>
      </c>
      <c r="H89" s="100">
        <v>6816.6388042358967</v>
      </c>
      <c r="I89" s="100">
        <v>46449.804391209123</v>
      </c>
      <c r="J89" s="99">
        <v>5702.9135122255439</v>
      </c>
      <c r="K89" s="98">
        <v>111785.33420264092</v>
      </c>
      <c r="L89" s="99">
        <v>12796.598528086326</v>
      </c>
      <c r="M89" s="101"/>
      <c r="N89" s="94"/>
    </row>
    <row r="90" spans="1:14" x14ac:dyDescent="0.2">
      <c r="A90" s="87"/>
      <c r="B90" s="95">
        <v>16</v>
      </c>
      <c r="C90" s="96">
        <v>9</v>
      </c>
      <c r="D90" s="97">
        <v>2014</v>
      </c>
      <c r="E90" s="98">
        <v>4083.395987612631</v>
      </c>
      <c r="F90" s="99">
        <v>345.61708902613964</v>
      </c>
      <c r="G90" s="98">
        <v>45475.927465602843</v>
      </c>
      <c r="H90" s="100">
        <v>5002.0579837542145</v>
      </c>
      <c r="I90" s="100">
        <v>11000.871741996649</v>
      </c>
      <c r="J90" s="99">
        <v>1100.7643757877806</v>
      </c>
      <c r="K90" s="98">
        <v>60560.195195212124</v>
      </c>
      <c r="L90" s="99">
        <v>6448.439448568135</v>
      </c>
      <c r="M90" s="101"/>
      <c r="N90" s="94"/>
    </row>
    <row r="91" spans="1:14" x14ac:dyDescent="0.2">
      <c r="A91" s="87"/>
      <c r="B91" s="95">
        <v>17</v>
      </c>
      <c r="C91" s="96">
        <v>9</v>
      </c>
      <c r="D91" s="97">
        <v>2014</v>
      </c>
      <c r="E91" s="98">
        <v>3695.6284202418974</v>
      </c>
      <c r="F91" s="99">
        <v>295.65278441475152</v>
      </c>
      <c r="G91" s="98">
        <v>31343.894894283269</v>
      </c>
      <c r="H91" s="100">
        <v>4391.6758586416427</v>
      </c>
      <c r="I91" s="100">
        <v>9242.520794873526</v>
      </c>
      <c r="J91" s="99">
        <v>1415.2682128064889</v>
      </c>
      <c r="K91" s="98">
        <v>44282.044109398696</v>
      </c>
      <c r="L91" s="99">
        <v>6102.5968558628829</v>
      </c>
      <c r="M91" s="101"/>
      <c r="N91" s="94"/>
    </row>
    <row r="92" spans="1:14" x14ac:dyDescent="0.2">
      <c r="A92" s="87"/>
      <c r="B92" s="95">
        <v>22</v>
      </c>
      <c r="C92" s="96">
        <v>9</v>
      </c>
      <c r="D92" s="97">
        <v>2014</v>
      </c>
      <c r="E92" s="98">
        <v>4811.7894507081737</v>
      </c>
      <c r="F92" s="99">
        <v>403.0833889401224</v>
      </c>
      <c r="G92" s="98">
        <v>34574.771467402221</v>
      </c>
      <c r="H92" s="100">
        <v>5110.3905660463297</v>
      </c>
      <c r="I92" s="100">
        <v>3605.3856737807741</v>
      </c>
      <c r="J92" s="99">
        <v>927.45474072549575</v>
      </c>
      <c r="K92" s="98">
        <v>42991.946591891166</v>
      </c>
      <c r="L92" s="99">
        <v>6440.9286957119475</v>
      </c>
      <c r="M92" s="101"/>
      <c r="N92" s="94"/>
    </row>
    <row r="93" spans="1:14" x14ac:dyDescent="0.2">
      <c r="A93" s="87"/>
      <c r="B93" s="95">
        <v>23</v>
      </c>
      <c r="C93" s="96">
        <v>9</v>
      </c>
      <c r="D93" s="97">
        <v>2014</v>
      </c>
      <c r="E93" s="98">
        <v>6315.6119721884761</v>
      </c>
      <c r="F93" s="99">
        <v>986.8724342619023</v>
      </c>
      <c r="G93" s="98">
        <v>45040.485495591507</v>
      </c>
      <c r="H93" s="100">
        <v>7570.6813922241345</v>
      </c>
      <c r="I93" s="100">
        <v>8286.4729503451999</v>
      </c>
      <c r="J93" s="99">
        <v>2038.3861079021526</v>
      </c>
      <c r="K93" s="98">
        <v>59642.570418125179</v>
      </c>
      <c r="L93" s="99">
        <v>10595.939934388189</v>
      </c>
      <c r="M93" s="101"/>
      <c r="N93" s="94"/>
    </row>
    <row r="94" spans="1:14" x14ac:dyDescent="0.2">
      <c r="A94" s="87"/>
      <c r="B94" s="95">
        <v>24</v>
      </c>
      <c r="C94" s="96">
        <v>9</v>
      </c>
      <c r="D94" s="97">
        <v>2014</v>
      </c>
      <c r="E94" s="98">
        <v>6450.4907991578884</v>
      </c>
      <c r="F94" s="99">
        <v>319.08520151282107</v>
      </c>
      <c r="G94" s="98">
        <v>37058.257796058984</v>
      </c>
      <c r="H94" s="100">
        <v>5054.7562640688429</v>
      </c>
      <c r="I94" s="100">
        <v>21983.909952698465</v>
      </c>
      <c r="J94" s="99">
        <v>3671.8717036212074</v>
      </c>
      <c r="K94" s="98">
        <v>65492.658547915336</v>
      </c>
      <c r="L94" s="99">
        <v>9045.7131692028706</v>
      </c>
      <c r="M94" s="101"/>
      <c r="N94" s="94"/>
    </row>
    <row r="95" spans="1:14" x14ac:dyDescent="0.2">
      <c r="A95" s="87"/>
      <c r="B95" s="95">
        <v>25</v>
      </c>
      <c r="C95" s="96">
        <v>9</v>
      </c>
      <c r="D95" s="97">
        <v>2014</v>
      </c>
      <c r="E95" s="98">
        <v>5120.0097932766903</v>
      </c>
      <c r="F95" s="99">
        <v>502.16925127380586</v>
      </c>
      <c r="G95" s="98">
        <v>40571.866208173888</v>
      </c>
      <c r="H95" s="100">
        <v>4346.8561495796484</v>
      </c>
      <c r="I95" s="100">
        <v>21122.246941044777</v>
      </c>
      <c r="J95" s="99">
        <v>1826.2505214862088</v>
      </c>
      <c r="K95" s="98">
        <v>66814.122942495349</v>
      </c>
      <c r="L95" s="99">
        <v>6675.2759223396624</v>
      </c>
      <c r="M95" s="101"/>
      <c r="N95" s="94"/>
    </row>
    <row r="96" spans="1:14" x14ac:dyDescent="0.2">
      <c r="A96" s="87"/>
      <c r="B96" s="95">
        <v>26</v>
      </c>
      <c r="C96" s="96">
        <v>9</v>
      </c>
      <c r="D96" s="97">
        <v>2014</v>
      </c>
      <c r="E96" s="98">
        <v>5038.7706343598511</v>
      </c>
      <c r="F96" s="99">
        <v>322.59394255489917</v>
      </c>
      <c r="G96" s="98">
        <v>52101.140989975742</v>
      </c>
      <c r="H96" s="100">
        <v>6134.607740588458</v>
      </c>
      <c r="I96" s="100">
        <v>19229.29054187017</v>
      </c>
      <c r="J96" s="99">
        <v>2573.0245335260611</v>
      </c>
      <c r="K96" s="98">
        <v>76369.202166205767</v>
      </c>
      <c r="L96" s="99">
        <v>9030.2262166694181</v>
      </c>
      <c r="M96" s="101"/>
      <c r="N96" s="94"/>
    </row>
    <row r="97" spans="1:15" x14ac:dyDescent="0.2">
      <c r="A97" s="87"/>
      <c r="B97" s="95">
        <v>29</v>
      </c>
      <c r="C97" s="96">
        <v>9</v>
      </c>
      <c r="D97" s="97">
        <v>2014</v>
      </c>
      <c r="E97" s="98">
        <v>4293.2334683875142</v>
      </c>
      <c r="F97" s="99">
        <v>444.75911570202442</v>
      </c>
      <c r="G97" s="98">
        <v>60787.332329786019</v>
      </c>
      <c r="H97" s="100">
        <v>8199.1924723191332</v>
      </c>
      <c r="I97" s="100">
        <v>30423.158815854429</v>
      </c>
      <c r="J97" s="99">
        <v>6782.1913859819806</v>
      </c>
      <c r="K97" s="98">
        <v>95503.72461402796</v>
      </c>
      <c r="L97" s="99">
        <v>15426.142974003138</v>
      </c>
      <c r="M97" s="101"/>
      <c r="N97" s="94"/>
    </row>
    <row r="98" spans="1:15" s="105" customFormat="1" ht="13.5" thickBot="1" x14ac:dyDescent="0.25">
      <c r="A98" s="102"/>
      <c r="B98" s="106">
        <v>30</v>
      </c>
      <c r="C98" s="107">
        <v>9</v>
      </c>
      <c r="D98" s="108">
        <v>2014</v>
      </c>
      <c r="E98" s="109">
        <v>3394.2514817515043</v>
      </c>
      <c r="F98" s="110">
        <v>367.26617120475737</v>
      </c>
      <c r="G98" s="109">
        <v>56059.674673969981</v>
      </c>
      <c r="H98" s="111">
        <v>9179.3723297564302</v>
      </c>
      <c r="I98" s="111">
        <v>20106.542222325199</v>
      </c>
      <c r="J98" s="110">
        <v>2871.9522555840317</v>
      </c>
      <c r="K98" s="109">
        <v>79560.468378046688</v>
      </c>
      <c r="L98" s="110">
        <v>12418.59075654522</v>
      </c>
      <c r="M98" s="27"/>
      <c r="N98" s="27"/>
      <c r="O98" s="27"/>
    </row>
    <row r="99" spans="1:15" s="105" customFormat="1" x14ac:dyDescent="0.2">
      <c r="A99" s="102"/>
      <c r="B99" s="27"/>
      <c r="C99" s="27"/>
      <c r="D99" s="27"/>
      <c r="E99" s="104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1:15" s="105" customFormat="1" x14ac:dyDescent="0.2">
      <c r="A100" s="102"/>
      <c r="B100" s="27"/>
      <c r="C100" s="27"/>
      <c r="D100" s="27"/>
      <c r="E100" s="104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1:15" s="105" customFormat="1" ht="13.5" thickBot="1" x14ac:dyDescent="0.25">
      <c r="A101" s="102"/>
      <c r="B101" s="27"/>
      <c r="C101" s="27"/>
      <c r="D101" s="27"/>
      <c r="E101" s="104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3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66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84" t="s">
        <v>20</v>
      </c>
      <c r="E104" s="85" t="s">
        <v>21</v>
      </c>
      <c r="F104" s="112" t="s">
        <v>22</v>
      </c>
      <c r="G104" s="59" t="s">
        <v>21</v>
      </c>
      <c r="H104" s="58" t="s">
        <v>20</v>
      </c>
      <c r="I104" s="59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68"/>
      <c r="D105" s="113">
        <v>4753.0592998668653</v>
      </c>
      <c r="E105" s="114">
        <v>485.48666124526528</v>
      </c>
      <c r="F105" s="63">
        <v>46915.615251349853</v>
      </c>
      <c r="G105" s="66">
        <v>6657.7967618290731</v>
      </c>
      <c r="H105" s="65">
        <v>25804.343742860507</v>
      </c>
      <c r="I105" s="66">
        <v>3471.4805279427515</v>
      </c>
      <c r="J105" s="65">
        <v>77473.018294077221</v>
      </c>
      <c r="K105" s="66">
        <v>10614.763951017088</v>
      </c>
      <c r="L105" s="20"/>
      <c r="M105" s="20"/>
    </row>
    <row r="106" spans="1:15" x14ac:dyDescent="0.2">
      <c r="B106" s="369" t="s">
        <v>38</v>
      </c>
      <c r="C106" s="370"/>
      <c r="D106" s="71">
        <v>7806.1815856457115</v>
      </c>
      <c r="E106" s="72">
        <v>1160.8789026786114</v>
      </c>
      <c r="F106" s="69">
        <v>62628.496445568839</v>
      </c>
      <c r="G106" s="72">
        <v>10186.326750472736</v>
      </c>
      <c r="H106" s="71">
        <v>50892.07209087471</v>
      </c>
      <c r="I106" s="72">
        <v>6782.1913859819806</v>
      </c>
      <c r="J106" s="71">
        <v>111785.33420264092</v>
      </c>
      <c r="K106" s="72">
        <v>15426.142974003138</v>
      </c>
      <c r="L106" s="20"/>
      <c r="M106" s="20"/>
    </row>
    <row r="107" spans="1:15" ht="13.5" thickBot="1" x14ac:dyDescent="0.25">
      <c r="B107" s="371" t="s">
        <v>39</v>
      </c>
      <c r="C107" s="372"/>
      <c r="D107" s="76">
        <v>2707.0333658629565</v>
      </c>
      <c r="E107" s="77">
        <v>277.04621162488576</v>
      </c>
      <c r="F107" s="74">
        <v>31343.894894283269</v>
      </c>
      <c r="G107" s="77">
        <v>4346.8561495796484</v>
      </c>
      <c r="H107" s="76">
        <v>3605.3856737807741</v>
      </c>
      <c r="I107" s="77">
        <v>927.45474072549575</v>
      </c>
      <c r="J107" s="76">
        <v>42991.946591891166</v>
      </c>
      <c r="K107" s="77">
        <v>6102.5968558628829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6"/>
      <c r="M111" s="105"/>
      <c r="N111" s="27"/>
      <c r="O111" s="105"/>
    </row>
    <row r="112" spans="1:15" x14ac:dyDescent="0.2">
      <c r="A112" s="117"/>
      <c r="B112" s="2" t="s">
        <v>45</v>
      </c>
      <c r="N112" s="20"/>
    </row>
    <row r="113" spans="1:17" ht="12" customHeight="1" x14ac:dyDescent="0.2">
      <c r="A113" s="117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20"/>
    </row>
    <row r="114" spans="1:17" ht="16.5" customHeight="1" thickBot="1" x14ac:dyDescent="0.25">
      <c r="A114" s="11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0"/>
    </row>
    <row r="115" spans="1:17" ht="28.5" customHeight="1" thickBot="1" x14ac:dyDescent="0.25">
      <c r="A115" s="117"/>
      <c r="B115" s="118"/>
      <c r="C115" s="118"/>
      <c r="D115" s="118"/>
      <c r="E115" s="118"/>
      <c r="F115" s="119" t="s">
        <v>14</v>
      </c>
      <c r="G115" s="120" t="s">
        <v>46</v>
      </c>
      <c r="H115" s="373" t="s">
        <v>13</v>
      </c>
      <c r="I115" s="374"/>
      <c r="K115" s="121"/>
      <c r="L115" s="121"/>
      <c r="M115" s="121"/>
      <c r="N115" s="20"/>
    </row>
    <row r="116" spans="1:17" ht="16.5" customHeight="1" thickBot="1" x14ac:dyDescent="0.25">
      <c r="B116" s="118"/>
      <c r="C116" s="118"/>
      <c r="D116" s="118"/>
      <c r="E116" s="118"/>
      <c r="F116" s="122"/>
      <c r="G116" s="123" t="s">
        <v>15</v>
      </c>
      <c r="H116" s="123" t="s">
        <v>16</v>
      </c>
      <c r="I116" s="124" t="s">
        <v>17</v>
      </c>
      <c r="K116" s="125"/>
      <c r="L116" s="105"/>
      <c r="M116" s="125"/>
      <c r="N116" s="20"/>
    </row>
    <row r="117" spans="1:17" x14ac:dyDescent="0.2">
      <c r="A117" s="126"/>
      <c r="B117" s="127">
        <v>1</v>
      </c>
      <c r="C117" s="128" t="s">
        <v>52</v>
      </c>
      <c r="D117" s="129"/>
      <c r="E117" s="130"/>
      <c r="F117" s="131">
        <v>404166.27883494896</v>
      </c>
      <c r="G117" s="132">
        <v>108.59656386859022</v>
      </c>
      <c r="H117" s="133">
        <v>267650.97574601468</v>
      </c>
      <c r="I117" s="131">
        <v>136406.7065250657</v>
      </c>
      <c r="J117" s="118"/>
      <c r="K117" s="134"/>
      <c r="L117" s="135"/>
      <c r="M117" s="134"/>
      <c r="N117" s="136"/>
      <c r="O117" s="137"/>
      <c r="P117" s="137"/>
      <c r="Q117" s="137"/>
    </row>
    <row r="118" spans="1:17" x14ac:dyDescent="0.2">
      <c r="A118" s="126"/>
      <c r="B118" s="138">
        <v>2</v>
      </c>
      <c r="C118" s="139" t="s">
        <v>53</v>
      </c>
      <c r="D118" s="140"/>
      <c r="E118" s="141"/>
      <c r="F118" s="142">
        <v>216290.29318930887</v>
      </c>
      <c r="G118" s="142">
        <v>269.02586319112817</v>
      </c>
      <c r="H118" s="143">
        <v>145369.69775400238</v>
      </c>
      <c r="I118" s="142">
        <v>70651.569572115346</v>
      </c>
      <c r="J118" s="118"/>
      <c r="K118" s="134"/>
      <c r="L118" s="135"/>
      <c r="M118" s="134"/>
      <c r="N118" s="136"/>
      <c r="O118" s="137"/>
      <c r="P118" s="137"/>
      <c r="Q118" s="137"/>
    </row>
    <row r="119" spans="1:17" x14ac:dyDescent="0.2">
      <c r="A119" s="126"/>
      <c r="B119" s="138">
        <v>3</v>
      </c>
      <c r="C119" s="139" t="s">
        <v>54</v>
      </c>
      <c r="D119" s="140"/>
      <c r="E119" s="141"/>
      <c r="F119" s="142">
        <v>149755.27813325083</v>
      </c>
      <c r="G119" s="142">
        <v>5119.525923394317</v>
      </c>
      <c r="H119" s="143">
        <v>113537.63972270503</v>
      </c>
      <c r="I119" s="142">
        <v>31098.112487151466</v>
      </c>
      <c r="J119" s="118"/>
      <c r="K119" s="134"/>
      <c r="L119" s="135"/>
      <c r="M119" s="134"/>
      <c r="N119" s="136"/>
      <c r="O119" s="137"/>
      <c r="P119" s="137"/>
      <c r="Q119" s="137"/>
    </row>
    <row r="120" spans="1:17" x14ac:dyDescent="0.2">
      <c r="A120" s="126"/>
      <c r="B120" s="138">
        <v>4</v>
      </c>
      <c r="C120" s="139" t="s">
        <v>55</v>
      </c>
      <c r="D120" s="140"/>
      <c r="E120" s="141"/>
      <c r="F120" s="142">
        <v>135032.86375704361</v>
      </c>
      <c r="G120" s="142">
        <v>7157.6366071554185</v>
      </c>
      <c r="H120" s="143">
        <v>90789.073367263903</v>
      </c>
      <c r="I120" s="142">
        <v>37086.1537826243</v>
      </c>
      <c r="J120" s="118"/>
      <c r="K120" s="134"/>
      <c r="L120" s="135"/>
      <c r="M120" s="134"/>
      <c r="N120" s="136"/>
      <c r="O120" s="137"/>
      <c r="P120" s="137"/>
      <c r="Q120" s="137"/>
    </row>
    <row r="121" spans="1:17" x14ac:dyDescent="0.2">
      <c r="A121" s="126"/>
      <c r="B121" s="138">
        <v>5</v>
      </c>
      <c r="C121" s="139" t="s">
        <v>56</v>
      </c>
      <c r="D121" s="140"/>
      <c r="E121" s="141"/>
      <c r="F121" s="144">
        <v>117385.84422153591</v>
      </c>
      <c r="G121" s="142">
        <v>8310.689792726811</v>
      </c>
      <c r="H121" s="143">
        <v>46038.07834446575</v>
      </c>
      <c r="I121" s="142">
        <v>63037.076084343353</v>
      </c>
      <c r="J121" s="118"/>
      <c r="K121" s="134"/>
      <c r="L121" s="135"/>
      <c r="M121" s="134"/>
      <c r="N121" s="136"/>
      <c r="O121" s="137"/>
      <c r="P121" s="137"/>
      <c r="Q121" s="137"/>
    </row>
    <row r="122" spans="1:17" x14ac:dyDescent="0.2">
      <c r="A122" s="126"/>
      <c r="B122" s="138">
        <v>6</v>
      </c>
      <c r="C122" s="139" t="s">
        <v>57</v>
      </c>
      <c r="D122" s="140"/>
      <c r="E122" s="141"/>
      <c r="F122" s="142">
        <v>107827.01650505477</v>
      </c>
      <c r="G122" s="142">
        <v>2034.6946061727531</v>
      </c>
      <c r="H122" s="143">
        <v>54938.501000764598</v>
      </c>
      <c r="I122" s="142">
        <v>50853.820898117418</v>
      </c>
      <c r="J122" s="118"/>
      <c r="K122" s="134"/>
      <c r="L122" s="135"/>
      <c r="M122" s="134"/>
      <c r="N122" s="136"/>
      <c r="O122" s="137"/>
      <c r="P122" s="137"/>
      <c r="Q122" s="137"/>
    </row>
    <row r="123" spans="1:17" x14ac:dyDescent="0.2">
      <c r="A123" s="126"/>
      <c r="B123" s="138">
        <v>7</v>
      </c>
      <c r="C123" s="139" t="s">
        <v>58</v>
      </c>
      <c r="D123" s="140"/>
      <c r="E123" s="141"/>
      <c r="F123" s="142">
        <v>83417.072112234688</v>
      </c>
      <c r="G123" s="142">
        <v>6583.3316116340957</v>
      </c>
      <c r="H123" s="143">
        <v>46662.887360454682</v>
      </c>
      <c r="I123" s="142">
        <v>30170.853140145911</v>
      </c>
      <c r="J123" s="118"/>
      <c r="K123" s="134"/>
      <c r="L123" s="135"/>
      <c r="M123" s="134"/>
      <c r="N123" s="136"/>
      <c r="O123" s="137"/>
      <c r="P123" s="137"/>
      <c r="Q123" s="137"/>
    </row>
    <row r="124" spans="1:17" x14ac:dyDescent="0.2">
      <c r="A124" s="126"/>
      <c r="B124" s="138">
        <v>8</v>
      </c>
      <c r="C124" s="139" t="s">
        <v>59</v>
      </c>
      <c r="D124" s="140"/>
      <c r="E124" s="141"/>
      <c r="F124" s="142">
        <v>51207.747088534452</v>
      </c>
      <c r="G124" s="142">
        <v>949.86149582916505</v>
      </c>
      <c r="H124" s="143">
        <v>33632.338318886075</v>
      </c>
      <c r="I124" s="142">
        <v>16625.547273819207</v>
      </c>
      <c r="J124" s="118"/>
      <c r="K124" s="134"/>
      <c r="L124" s="135"/>
      <c r="M124" s="134"/>
      <c r="N124" s="136"/>
      <c r="O124" s="137"/>
      <c r="P124" s="137"/>
      <c r="Q124" s="137"/>
    </row>
    <row r="125" spans="1:17" x14ac:dyDescent="0.2">
      <c r="A125" s="126"/>
      <c r="B125" s="138">
        <v>9</v>
      </c>
      <c r="C125" s="139" t="s">
        <v>60</v>
      </c>
      <c r="D125" s="140"/>
      <c r="E125" s="141"/>
      <c r="F125" s="142">
        <v>43790.675029139522</v>
      </c>
      <c r="G125" s="142">
        <v>12067.738742382586</v>
      </c>
      <c r="H125" s="143">
        <v>20186.335445788296</v>
      </c>
      <c r="I125" s="142">
        <v>11536.600840968638</v>
      </c>
      <c r="J125" s="145"/>
      <c r="K125" s="134"/>
      <c r="L125" s="135"/>
      <c r="M125" s="134"/>
      <c r="N125" s="136"/>
      <c r="O125" s="137"/>
      <c r="P125" s="137"/>
      <c r="Q125" s="137"/>
    </row>
    <row r="126" spans="1:17" x14ac:dyDescent="0.2">
      <c r="A126" s="126"/>
      <c r="B126" s="138">
        <v>10</v>
      </c>
      <c r="C126" s="139" t="s">
        <v>61</v>
      </c>
      <c r="D126" s="140"/>
      <c r="E126" s="141"/>
      <c r="F126" s="142">
        <v>40931.225701698437</v>
      </c>
      <c r="G126" s="142">
        <v>11005.886583628708</v>
      </c>
      <c r="H126" s="143">
        <v>11283.925326636452</v>
      </c>
      <c r="I126" s="142">
        <v>18641.413791433271</v>
      </c>
      <c r="J126" s="118"/>
      <c r="K126" s="134"/>
      <c r="L126" s="135"/>
      <c r="M126" s="134"/>
      <c r="N126" s="136"/>
      <c r="O126" s="137"/>
      <c r="P126" s="137"/>
      <c r="Q126" s="137"/>
    </row>
    <row r="127" spans="1:17" x14ac:dyDescent="0.2">
      <c r="A127" s="126"/>
      <c r="B127" s="138">
        <v>11</v>
      </c>
      <c r="C127" s="139" t="s">
        <v>62</v>
      </c>
      <c r="D127" s="140"/>
      <c r="E127" s="141"/>
      <c r="F127" s="142">
        <v>33436.642875953774</v>
      </c>
      <c r="G127" s="142">
        <v>10649.59808486226</v>
      </c>
      <c r="H127" s="143">
        <v>13170.209209249257</v>
      </c>
      <c r="I127" s="142">
        <v>9616.8355818422588</v>
      </c>
      <c r="J127" s="118"/>
      <c r="K127" s="134"/>
      <c r="L127" s="135"/>
      <c r="M127" s="134"/>
      <c r="N127" s="136"/>
      <c r="O127" s="137"/>
      <c r="P127" s="137"/>
      <c r="Q127" s="137"/>
    </row>
    <row r="128" spans="1:17" x14ac:dyDescent="0.2">
      <c r="A128" s="126"/>
      <c r="B128" s="138">
        <v>12</v>
      </c>
      <c r="C128" s="139" t="s">
        <v>63</v>
      </c>
      <c r="D128" s="140"/>
      <c r="E128" s="141"/>
      <c r="F128" s="142">
        <v>29645.628627924369</v>
      </c>
      <c r="G128" s="142">
        <v>3555.1035497377538</v>
      </c>
      <c r="H128" s="143">
        <v>24314.965180621632</v>
      </c>
      <c r="I128" s="142">
        <v>1775.5598975649839</v>
      </c>
      <c r="J128" s="118"/>
      <c r="K128" s="134"/>
      <c r="L128" s="135"/>
      <c r="M128" s="134"/>
      <c r="N128" s="136"/>
      <c r="O128" s="137"/>
      <c r="P128" s="137"/>
      <c r="Q128" s="137"/>
    </row>
    <row r="129" spans="1:17" x14ac:dyDescent="0.2">
      <c r="A129" s="126"/>
      <c r="B129" s="138">
        <v>13</v>
      </c>
      <c r="C129" s="139" t="s">
        <v>64</v>
      </c>
      <c r="D129" s="140"/>
      <c r="E129" s="141"/>
      <c r="F129" s="142">
        <v>28619.711317239788</v>
      </c>
      <c r="G129" s="142">
        <v>2998.4768965213048</v>
      </c>
      <c r="H129" s="143">
        <v>17967.042872325168</v>
      </c>
      <c r="I129" s="142">
        <v>7654.1915483933171</v>
      </c>
      <c r="J129" s="118"/>
      <c r="K129" s="134"/>
      <c r="L129" s="135"/>
      <c r="M129" s="134"/>
      <c r="N129" s="136"/>
      <c r="O129" s="137"/>
      <c r="P129" s="137"/>
      <c r="Q129" s="137"/>
    </row>
    <row r="130" spans="1:17" x14ac:dyDescent="0.2">
      <c r="A130" s="126"/>
      <c r="B130" s="138">
        <v>14</v>
      </c>
      <c r="C130" s="139" t="s">
        <v>65</v>
      </c>
      <c r="D130" s="140"/>
      <c r="E130" s="141"/>
      <c r="F130" s="142">
        <v>25706.075806386252</v>
      </c>
      <c r="G130" s="142">
        <v>1379.4754342131034</v>
      </c>
      <c r="H130" s="143">
        <v>13602.918258528949</v>
      </c>
      <c r="I130" s="142">
        <v>10723.682113644198</v>
      </c>
      <c r="J130" s="118"/>
      <c r="K130" s="134"/>
      <c r="L130" s="135"/>
      <c r="M130" s="134"/>
      <c r="N130" s="136"/>
      <c r="O130" s="137"/>
      <c r="P130" s="137"/>
      <c r="Q130" s="137"/>
    </row>
    <row r="131" spans="1:17" x14ac:dyDescent="0.2">
      <c r="A131" s="126"/>
      <c r="B131" s="138">
        <v>15</v>
      </c>
      <c r="C131" s="139" t="s">
        <v>66</v>
      </c>
      <c r="D131" s="140"/>
      <c r="E131" s="141"/>
      <c r="F131" s="142">
        <v>17531.866934829068</v>
      </c>
      <c r="G131" s="142">
        <v>0</v>
      </c>
      <c r="H131" s="143">
        <v>15742.493082396399</v>
      </c>
      <c r="I131" s="142">
        <v>1789.3738524326695</v>
      </c>
      <c r="J131" s="118"/>
      <c r="K131" s="134"/>
      <c r="L131" s="135"/>
      <c r="M131" s="134"/>
      <c r="N131" s="136"/>
      <c r="O131" s="137"/>
      <c r="P131" s="137"/>
      <c r="Q131" s="137"/>
    </row>
    <row r="132" spans="1:17" x14ac:dyDescent="0.2">
      <c r="A132" s="126"/>
      <c r="B132" s="138">
        <v>16</v>
      </c>
      <c r="C132" s="139" t="s">
        <v>67</v>
      </c>
      <c r="D132" s="140"/>
      <c r="E132" s="141"/>
      <c r="F132" s="142">
        <v>13097.93932883275</v>
      </c>
      <c r="G132" s="142">
        <v>4344.7163158603016</v>
      </c>
      <c r="H132" s="143">
        <v>4521.9281976183165</v>
      </c>
      <c r="I132" s="142">
        <v>4231.2948153541311</v>
      </c>
      <c r="J132" s="118"/>
      <c r="K132" s="134"/>
      <c r="L132" s="135"/>
      <c r="M132" s="134"/>
      <c r="N132" s="136"/>
      <c r="O132" s="137"/>
      <c r="P132" s="137"/>
      <c r="Q132" s="137"/>
    </row>
    <row r="133" spans="1:17" x14ac:dyDescent="0.2">
      <c r="A133" s="27"/>
      <c r="B133" s="138">
        <v>17</v>
      </c>
      <c r="C133" s="139" t="s">
        <v>68</v>
      </c>
      <c r="D133" s="140"/>
      <c r="E133" s="141"/>
      <c r="F133" s="142">
        <v>9631.2613831523995</v>
      </c>
      <c r="G133" s="142">
        <v>565.67862287298749</v>
      </c>
      <c r="H133" s="143">
        <v>4706.3550110937285</v>
      </c>
      <c r="I133" s="142">
        <v>4359.227749185683</v>
      </c>
      <c r="J133" s="118"/>
      <c r="K133" s="134"/>
      <c r="L133" s="135"/>
      <c r="M133" s="134"/>
      <c r="N133" s="136"/>
      <c r="O133" s="137"/>
      <c r="P133" s="137"/>
      <c r="Q133" s="137"/>
    </row>
    <row r="134" spans="1:17" x14ac:dyDescent="0.2">
      <c r="A134" s="126"/>
      <c r="B134" s="138">
        <v>18</v>
      </c>
      <c r="C134" s="139" t="s">
        <v>69</v>
      </c>
      <c r="D134" s="140"/>
      <c r="E134" s="141"/>
      <c r="F134" s="142">
        <v>9551.1230877211638</v>
      </c>
      <c r="G134" s="142">
        <v>675.96848162339199</v>
      </c>
      <c r="H134" s="143">
        <v>3935.4793717058915</v>
      </c>
      <c r="I134" s="142">
        <v>4939.6752343918806</v>
      </c>
      <c r="J134" s="118"/>
      <c r="K134" s="134"/>
      <c r="L134" s="135"/>
      <c r="M134" s="134"/>
      <c r="N134" s="136"/>
      <c r="O134" s="137"/>
      <c r="P134" s="137"/>
      <c r="Q134" s="137"/>
    </row>
    <row r="135" spans="1:17" x14ac:dyDescent="0.2">
      <c r="A135" s="126"/>
      <c r="B135" s="138">
        <v>19</v>
      </c>
      <c r="C135" s="139" t="s">
        <v>70</v>
      </c>
      <c r="D135" s="140"/>
      <c r="E135" s="141"/>
      <c r="F135" s="142">
        <v>8753.0574127469699</v>
      </c>
      <c r="G135" s="142">
        <v>8292.5841186577818</v>
      </c>
      <c r="H135" s="143">
        <v>2.0816836566374306</v>
      </c>
      <c r="I135" s="142">
        <v>458.39161043255012</v>
      </c>
      <c r="J135" s="118"/>
      <c r="K135" s="134"/>
      <c r="L135" s="135"/>
      <c r="M135" s="134"/>
      <c r="N135" s="136"/>
      <c r="O135" s="137"/>
      <c r="P135" s="137"/>
      <c r="Q135" s="137"/>
    </row>
    <row r="136" spans="1:17" x14ac:dyDescent="0.2">
      <c r="A136" s="126"/>
      <c r="B136" s="138">
        <v>20</v>
      </c>
      <c r="C136" s="139" t="s">
        <v>71</v>
      </c>
      <c r="D136" s="140"/>
      <c r="E136" s="141"/>
      <c r="F136" s="142">
        <v>7240.5556871273584</v>
      </c>
      <c r="G136" s="142">
        <v>2039.9780115739982</v>
      </c>
      <c r="H136" s="143">
        <v>3719.9333736717213</v>
      </c>
      <c r="I136" s="142">
        <v>1480.6443018816385</v>
      </c>
      <c r="J136" s="118"/>
      <c r="K136" s="134"/>
      <c r="L136" s="135"/>
      <c r="M136" s="134"/>
      <c r="N136" s="136"/>
      <c r="O136" s="137"/>
      <c r="P136" s="137"/>
      <c r="Q136" s="137"/>
    </row>
    <row r="137" spans="1:17" x14ac:dyDescent="0.2">
      <c r="A137" s="126"/>
      <c r="B137" s="138">
        <v>21</v>
      </c>
      <c r="C137" s="139" t="s">
        <v>72</v>
      </c>
      <c r="D137" s="140"/>
      <c r="E137" s="141"/>
      <c r="F137" s="142">
        <v>6296.632944941658</v>
      </c>
      <c r="G137" s="142">
        <v>2063.6292074526018</v>
      </c>
      <c r="H137" s="143">
        <v>3426.2465823445768</v>
      </c>
      <c r="I137" s="142">
        <v>806.75715514447904</v>
      </c>
      <c r="J137" s="118"/>
      <c r="K137" s="134"/>
      <c r="L137" s="135"/>
      <c r="M137" s="134"/>
      <c r="N137" s="136"/>
      <c r="O137" s="137"/>
      <c r="P137" s="137"/>
      <c r="Q137" s="137"/>
    </row>
    <row r="138" spans="1:17" x14ac:dyDescent="0.2">
      <c r="A138" s="126"/>
      <c r="B138" s="138">
        <v>22</v>
      </c>
      <c r="C138" s="139" t="s">
        <v>73</v>
      </c>
      <c r="D138" s="140"/>
      <c r="E138" s="141"/>
      <c r="F138" s="142">
        <v>2953.5387906398059</v>
      </c>
      <c r="G138" s="142">
        <v>926.16501766401177</v>
      </c>
      <c r="H138" s="143">
        <v>778.13806133378171</v>
      </c>
      <c r="I138" s="142">
        <v>1249.2357116420126</v>
      </c>
      <c r="J138" s="118"/>
      <c r="K138" s="134"/>
      <c r="L138" s="135"/>
      <c r="M138" s="134"/>
      <c r="N138" s="136"/>
      <c r="O138" s="137"/>
      <c r="P138" s="137"/>
      <c r="Q138" s="137"/>
    </row>
    <row r="139" spans="1:17" x14ac:dyDescent="0.2">
      <c r="A139" s="126"/>
      <c r="B139" s="138">
        <v>23</v>
      </c>
      <c r="C139" s="139" t="s">
        <v>74</v>
      </c>
      <c r="D139" s="140"/>
      <c r="E139" s="141"/>
      <c r="F139" s="142">
        <v>2892.7162943137168</v>
      </c>
      <c r="G139" s="142">
        <v>1229.9431449475819</v>
      </c>
      <c r="H139" s="143">
        <v>1328.0859256704402</v>
      </c>
      <c r="I139" s="142">
        <v>334.6872236956948</v>
      </c>
      <c r="J139" s="118"/>
      <c r="K139" s="134"/>
      <c r="L139" s="135"/>
      <c r="M139" s="134"/>
      <c r="N139" s="136"/>
      <c r="O139" s="137"/>
      <c r="P139" s="137"/>
      <c r="Q139" s="137"/>
    </row>
    <row r="140" spans="1:17" x14ac:dyDescent="0.2">
      <c r="A140" s="126"/>
      <c r="B140" s="138">
        <v>24</v>
      </c>
      <c r="C140" s="139" t="s">
        <v>75</v>
      </c>
      <c r="D140" s="140"/>
      <c r="E140" s="141"/>
      <c r="F140" s="142">
        <v>1247.5578202638767</v>
      </c>
      <c r="G140" s="142">
        <v>265.74875308798636</v>
      </c>
      <c r="H140" s="143">
        <v>422.34540135578698</v>
      </c>
      <c r="I140" s="142">
        <v>559.46366582010342</v>
      </c>
      <c r="J140" s="118"/>
      <c r="K140" s="134"/>
      <c r="L140" s="135"/>
      <c r="M140" s="134"/>
      <c r="N140" s="136"/>
      <c r="O140" s="137"/>
      <c r="P140" s="137"/>
      <c r="Q140" s="137"/>
    </row>
    <row r="141" spans="1:17" x14ac:dyDescent="0.2">
      <c r="A141" s="126"/>
      <c r="B141" s="138">
        <v>25</v>
      </c>
      <c r="C141" s="139" t="s">
        <v>76</v>
      </c>
      <c r="D141" s="140"/>
      <c r="E141" s="141"/>
      <c r="F141" s="142">
        <v>867.87138417149265</v>
      </c>
      <c r="G141" s="142">
        <v>867.87138417149265</v>
      </c>
      <c r="H141" s="143">
        <v>0</v>
      </c>
      <c r="I141" s="142">
        <v>0</v>
      </c>
      <c r="J141" s="118"/>
      <c r="K141" s="134"/>
      <c r="L141" s="135"/>
      <c r="M141" s="134"/>
      <c r="N141" s="136"/>
      <c r="O141" s="137"/>
      <c r="P141" s="137"/>
      <c r="Q141" s="137"/>
    </row>
    <row r="142" spans="1:17" x14ac:dyDescent="0.2">
      <c r="A142" s="126"/>
      <c r="B142" s="138">
        <v>26</v>
      </c>
      <c r="C142" s="139" t="s">
        <v>77</v>
      </c>
      <c r="D142" s="140"/>
      <c r="E142" s="141"/>
      <c r="F142" s="142">
        <v>674.26081514953762</v>
      </c>
      <c r="G142" s="142">
        <v>301.01409749471441</v>
      </c>
      <c r="H142" s="143">
        <v>373.24671765482321</v>
      </c>
      <c r="I142" s="142">
        <v>0</v>
      </c>
      <c r="J142" s="118"/>
      <c r="K142" s="134"/>
      <c r="L142" s="135"/>
      <c r="M142" s="134"/>
      <c r="N142" s="136"/>
      <c r="O142" s="137"/>
      <c r="P142" s="137"/>
      <c r="Q142" s="137"/>
    </row>
    <row r="143" spans="1:17" x14ac:dyDescent="0.2">
      <c r="A143" s="126"/>
      <c r="B143" s="138">
        <v>27</v>
      </c>
      <c r="C143" s="139" t="s">
        <v>78</v>
      </c>
      <c r="D143" s="140"/>
      <c r="E143" s="141"/>
      <c r="F143" s="142">
        <v>411.69431120410167</v>
      </c>
      <c r="G143" s="142">
        <v>411.69431120410167</v>
      </c>
      <c r="H143" s="143">
        <v>0</v>
      </c>
      <c r="I143" s="142">
        <v>0</v>
      </c>
      <c r="J143" s="118"/>
      <c r="K143" s="134"/>
      <c r="L143" s="135"/>
      <c r="M143" s="134"/>
      <c r="N143" s="136"/>
      <c r="O143" s="137"/>
      <c r="P143" s="137"/>
      <c r="Q143" s="137"/>
    </row>
    <row r="144" spans="1:17" x14ac:dyDescent="0.2">
      <c r="A144" s="126"/>
      <c r="B144" s="138">
        <v>28</v>
      </c>
      <c r="C144" s="139" t="s">
        <v>79</v>
      </c>
      <c r="D144" s="140"/>
      <c r="E144" s="141"/>
      <c r="F144" s="142">
        <v>346.49071576818613</v>
      </c>
      <c r="G144" s="142">
        <v>346.49071576818613</v>
      </c>
      <c r="H144" s="143">
        <v>0</v>
      </c>
      <c r="I144" s="142">
        <v>0</v>
      </c>
      <c r="J144" s="118"/>
      <c r="K144" s="134"/>
      <c r="L144" s="135"/>
      <c r="M144" s="134"/>
      <c r="N144" s="136"/>
      <c r="O144" s="137"/>
      <c r="P144" s="137"/>
      <c r="Q144" s="137"/>
    </row>
    <row r="145" spans="1:17" x14ac:dyDescent="0.2">
      <c r="A145" s="126"/>
      <c r="B145" s="138">
        <v>29</v>
      </c>
      <c r="C145" s="139" t="s">
        <v>80</v>
      </c>
      <c r="D145" s="140"/>
      <c r="E145" s="141"/>
      <c r="F145" s="142">
        <v>245.8613814813796</v>
      </c>
      <c r="G145" s="142">
        <v>245.8613814813796</v>
      </c>
      <c r="H145" s="143">
        <v>0</v>
      </c>
      <c r="I145" s="142">
        <v>0</v>
      </c>
      <c r="J145" s="118"/>
      <c r="K145" s="134"/>
      <c r="L145" s="135"/>
      <c r="M145" s="134"/>
      <c r="N145" s="136"/>
      <c r="O145" s="137"/>
      <c r="P145" s="137"/>
      <c r="Q145" s="137"/>
    </row>
    <row r="146" spans="1:17" x14ac:dyDescent="0.2">
      <c r="A146" s="126"/>
      <c r="B146" s="138">
        <v>30</v>
      </c>
      <c r="C146" s="139" t="s">
        <v>81</v>
      </c>
      <c r="D146" s="140"/>
      <c r="E146" s="141"/>
      <c r="F146" s="142">
        <v>176.71155647426031</v>
      </c>
      <c r="G146" s="142">
        <v>2.5113611102478441</v>
      </c>
      <c r="H146" s="143">
        <v>174.20019536401247</v>
      </c>
      <c r="I146" s="142">
        <v>0</v>
      </c>
      <c r="J146" s="118"/>
      <c r="K146" s="134"/>
      <c r="L146" s="135"/>
      <c r="M146" s="134"/>
      <c r="N146" s="136"/>
      <c r="O146" s="137"/>
      <c r="P146" s="137"/>
      <c r="Q146" s="137"/>
    </row>
    <row r="147" spans="1:17" x14ac:dyDescent="0.2">
      <c r="A147" s="126"/>
      <c r="B147" s="138">
        <v>31</v>
      </c>
      <c r="C147" s="139" t="s">
        <v>82</v>
      </c>
      <c r="D147" s="140"/>
      <c r="E147" s="141"/>
      <c r="F147" s="142">
        <v>164.25910538117313</v>
      </c>
      <c r="G147" s="142">
        <v>151.58152025316627</v>
      </c>
      <c r="H147" s="143">
        <v>12.677585128006857</v>
      </c>
      <c r="I147" s="142">
        <v>0</v>
      </c>
      <c r="J147" s="118"/>
      <c r="K147" s="134"/>
      <c r="L147" s="135"/>
      <c r="M147" s="134"/>
      <c r="N147" s="136"/>
      <c r="O147" s="137"/>
      <c r="P147" s="137"/>
      <c r="Q147" s="137"/>
    </row>
    <row r="148" spans="1:17" x14ac:dyDescent="0.2">
      <c r="A148" s="126"/>
      <c r="B148" s="138">
        <v>32</v>
      </c>
      <c r="C148" s="139" t="s">
        <v>83</v>
      </c>
      <c r="D148" s="140"/>
      <c r="E148" s="141"/>
      <c r="F148" s="142">
        <v>86.878827500650928</v>
      </c>
      <c r="G148" s="142">
        <v>86.878827500650928</v>
      </c>
      <c r="H148" s="143">
        <v>0</v>
      </c>
      <c r="I148" s="142">
        <v>0</v>
      </c>
      <c r="J148" s="118"/>
      <c r="K148" s="134"/>
      <c r="L148" s="135"/>
      <c r="M148" s="134"/>
      <c r="N148" s="136"/>
      <c r="O148" s="137"/>
      <c r="P148" s="137"/>
      <c r="Q148" s="137"/>
    </row>
    <row r="149" spans="1:17" x14ac:dyDescent="0.2">
      <c r="A149" s="126"/>
      <c r="B149" s="138">
        <v>33</v>
      </c>
      <c r="C149" s="139" t="s">
        <v>84</v>
      </c>
      <c r="D149" s="140"/>
      <c r="E149" s="141"/>
      <c r="F149" s="142">
        <v>36.7830951073799</v>
      </c>
      <c r="G149" s="142">
        <v>36.7830951073799</v>
      </c>
      <c r="H149" s="143">
        <v>0</v>
      </c>
      <c r="I149" s="142">
        <v>0</v>
      </c>
      <c r="J149" s="118"/>
      <c r="K149" s="134"/>
      <c r="L149" s="134"/>
      <c r="M149" s="134"/>
      <c r="N149" s="136"/>
      <c r="O149" s="137"/>
      <c r="P149" s="137"/>
      <c r="Q149" s="137"/>
    </row>
    <row r="150" spans="1:17" x14ac:dyDescent="0.2">
      <c r="A150" s="126"/>
      <c r="B150" s="138">
        <v>34</v>
      </c>
      <c r="C150" s="139" t="s">
        <v>85</v>
      </c>
      <c r="D150" s="140"/>
      <c r="E150" s="141"/>
      <c r="F150" s="142">
        <v>24.505930295833885</v>
      </c>
      <c r="G150" s="142">
        <v>0</v>
      </c>
      <c r="H150" s="143">
        <v>24.505930295833885</v>
      </c>
      <c r="I150" s="142">
        <v>0</v>
      </c>
      <c r="J150" s="145"/>
      <c r="K150" s="134"/>
      <c r="L150" s="134"/>
      <c r="M150" s="134"/>
      <c r="N150" s="136"/>
      <c r="O150" s="137"/>
      <c r="P150" s="137"/>
      <c r="Q150" s="137"/>
    </row>
    <row r="151" spans="1:17" x14ac:dyDescent="0.2">
      <c r="A151" s="126"/>
      <c r="B151" s="138">
        <v>35</v>
      </c>
      <c r="C151" s="139" t="s">
        <v>86</v>
      </c>
      <c r="D151" s="140"/>
      <c r="E151" s="141"/>
      <c r="F151" s="142">
        <v>9.379892387804988</v>
      </c>
      <c r="G151" s="142">
        <v>9.379892387804988</v>
      </c>
      <c r="H151" s="143">
        <v>0</v>
      </c>
      <c r="I151" s="142">
        <v>0</v>
      </c>
      <c r="J151" s="118"/>
      <c r="K151" s="134"/>
      <c r="L151" s="134"/>
      <c r="M151" s="134"/>
      <c r="N151" s="136"/>
      <c r="O151" s="137"/>
      <c r="P151" s="137"/>
      <c r="Q151" s="137"/>
    </row>
    <row r="152" spans="1:17" x14ac:dyDescent="0.2">
      <c r="A152" s="126"/>
      <c r="B152" s="138">
        <v>36</v>
      </c>
      <c r="C152" s="139" t="s">
        <v>87</v>
      </c>
      <c r="D152" s="140"/>
      <c r="E152" s="141"/>
      <c r="F152" s="142">
        <v>3.5371105020898108</v>
      </c>
      <c r="G152" s="142">
        <v>3.5371105020898108</v>
      </c>
      <c r="H152" s="143">
        <v>0</v>
      </c>
      <c r="I152" s="142">
        <v>0</v>
      </c>
      <c r="J152" s="118"/>
      <c r="K152" s="134"/>
      <c r="L152" s="134"/>
      <c r="M152" s="134"/>
      <c r="N152" s="136"/>
      <c r="O152" s="137"/>
      <c r="P152" s="137"/>
      <c r="Q152" s="137"/>
    </row>
    <row r="153" spans="1:17" ht="13.5" thickBot="1" x14ac:dyDescent="0.25">
      <c r="A153" s="126"/>
      <c r="B153" s="146">
        <v>37</v>
      </c>
      <c r="C153" s="147" t="s">
        <v>88</v>
      </c>
      <c r="D153" s="148"/>
      <c r="E153" s="149"/>
      <c r="F153" s="150">
        <v>3.5288712974527892</v>
      </c>
      <c r="G153" s="150">
        <v>3.5288712974527892</v>
      </c>
      <c r="H153" s="151">
        <v>0</v>
      </c>
      <c r="I153" s="150">
        <v>0</v>
      </c>
      <c r="J153" s="145"/>
      <c r="K153" s="134"/>
      <c r="L153" s="134"/>
      <c r="M153" s="134"/>
      <c r="N153" s="136"/>
      <c r="O153" s="137"/>
      <c r="P153" s="137"/>
      <c r="Q153" s="137"/>
    </row>
    <row r="154" spans="1:17" x14ac:dyDescent="0.2">
      <c r="A154" s="126"/>
      <c r="B154" s="134"/>
      <c r="C154" s="20"/>
      <c r="D154" s="20"/>
      <c r="E154" s="20"/>
      <c r="F154" s="78"/>
      <c r="G154" s="20"/>
      <c r="H154" s="20"/>
      <c r="I154" s="20"/>
      <c r="J154" s="145"/>
      <c r="K154" s="134"/>
      <c r="L154" s="134"/>
      <c r="M154" s="134"/>
      <c r="N154" s="136"/>
      <c r="O154" s="137"/>
      <c r="P154" s="137"/>
      <c r="Q154" s="137"/>
    </row>
    <row r="155" spans="1:17" x14ac:dyDescent="0.2">
      <c r="B155" s="134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34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34"/>
      <c r="C157" s="20"/>
      <c r="D157" s="20"/>
      <c r="E157" s="20"/>
      <c r="F157" s="78"/>
      <c r="G157" s="20"/>
      <c r="H157" s="20"/>
      <c r="I157" s="20"/>
      <c r="J157" s="20"/>
      <c r="K157" s="20"/>
      <c r="L157" s="20"/>
      <c r="M157" s="20"/>
      <c r="N157" s="20"/>
    </row>
    <row r="158" spans="1:17" x14ac:dyDescent="0.2">
      <c r="B158" s="134"/>
      <c r="C158" s="134"/>
      <c r="D158" s="134"/>
      <c r="E158" s="134"/>
      <c r="F158" s="152"/>
      <c r="G158" s="134"/>
      <c r="H158" s="134"/>
      <c r="I158" s="134"/>
      <c r="J158" s="134"/>
      <c r="K158" s="134"/>
      <c r="L158" s="134"/>
      <c r="M158" s="134"/>
      <c r="N158" s="134"/>
    </row>
    <row r="159" spans="1:17" x14ac:dyDescent="0.2">
      <c r="B159" s="118"/>
      <c r="C159" s="134"/>
      <c r="D159" s="134"/>
      <c r="E159" s="134"/>
      <c r="F159" s="135"/>
      <c r="G159" s="134"/>
      <c r="H159" s="134"/>
      <c r="I159" s="134"/>
      <c r="J159" s="134"/>
      <c r="K159" s="134"/>
      <c r="L159" s="134"/>
      <c r="M159" s="134"/>
      <c r="N159" s="136"/>
    </row>
    <row r="160" spans="1:17" x14ac:dyDescent="0.2">
      <c r="B160" s="118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6"/>
    </row>
    <row r="161" spans="1:16" x14ac:dyDescent="0.2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20"/>
    </row>
    <row r="162" spans="1:16" x14ac:dyDescent="0.2"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20"/>
    </row>
    <row r="163" spans="1:16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6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6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102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">
      <c r="A171" s="102"/>
      <c r="B171" s="153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">
      <c r="A173" s="102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12.75" customHeight="1" x14ac:dyDescent="0.2">
      <c r="A174" s="102"/>
      <c r="B174" s="353"/>
      <c r="C174" s="353"/>
      <c r="D174" s="353"/>
      <c r="E174" s="353"/>
      <c r="F174" s="353"/>
      <c r="G174" s="353"/>
      <c r="H174" s="353"/>
      <c r="I174" s="353"/>
      <c r="J174" s="353"/>
      <c r="K174" s="353"/>
      <c r="L174" s="353"/>
      <c r="M174" s="353"/>
      <c r="N174" s="27"/>
      <c r="O174" s="27"/>
      <c r="P174" s="27"/>
    </row>
    <row r="175" spans="1:16" x14ac:dyDescent="0.2">
      <c r="A175" s="102"/>
      <c r="B175" s="121"/>
      <c r="C175" s="121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27"/>
      <c r="O175" s="27"/>
      <c r="P175" s="27"/>
    </row>
    <row r="176" spans="1:16" ht="12.75" customHeight="1" x14ac:dyDescent="0.2">
      <c r="A176" s="102"/>
      <c r="B176" s="375"/>
      <c r="C176" s="153"/>
      <c r="D176" s="154"/>
      <c r="E176" s="154"/>
      <c r="F176" s="154"/>
      <c r="G176" s="154"/>
      <c r="H176" s="154"/>
      <c r="I176" s="154"/>
      <c r="J176" s="154"/>
      <c r="K176" s="154"/>
      <c r="L176" s="155"/>
      <c r="M176" s="155"/>
      <c r="N176" s="27"/>
      <c r="O176" s="27"/>
      <c r="P176" s="27"/>
    </row>
    <row r="177" spans="1:16" x14ac:dyDescent="0.2">
      <c r="A177" s="102"/>
      <c r="B177" s="375"/>
      <c r="C177" s="153"/>
      <c r="D177" s="154"/>
      <c r="E177" s="154"/>
      <c r="F177" s="154"/>
      <c r="G177" s="154"/>
      <c r="H177" s="154"/>
      <c r="I177" s="154"/>
      <c r="J177" s="154"/>
      <c r="K177" s="154"/>
      <c r="L177" s="155"/>
      <c r="M177" s="155"/>
      <c r="N177" s="27"/>
      <c r="O177" s="27"/>
      <c r="P177" s="27"/>
    </row>
    <row r="178" spans="1:16" x14ac:dyDescent="0.2">
      <c r="A178" s="102"/>
      <c r="B178" s="375"/>
      <c r="C178" s="153"/>
      <c r="D178" s="154"/>
      <c r="E178" s="154"/>
      <c r="F178" s="154"/>
      <c r="G178" s="154"/>
      <c r="H178" s="154"/>
      <c r="I178" s="154"/>
      <c r="J178" s="154"/>
      <c r="K178" s="154"/>
      <c r="L178" s="155"/>
      <c r="M178" s="155"/>
      <c r="N178" s="27"/>
      <c r="O178" s="27"/>
      <c r="P178" s="27"/>
    </row>
    <row r="179" spans="1:16" x14ac:dyDescent="0.2">
      <c r="A179" s="102"/>
      <c r="B179" s="375"/>
      <c r="C179" s="153"/>
      <c r="D179" s="154"/>
      <c r="E179" s="154"/>
      <c r="F179" s="154"/>
      <c r="G179" s="154"/>
      <c r="H179" s="154"/>
      <c r="I179" s="154"/>
      <c r="J179" s="154"/>
      <c r="K179" s="154"/>
      <c r="L179" s="155"/>
      <c r="M179" s="155"/>
      <c r="N179" s="27"/>
      <c r="O179" s="27"/>
      <c r="P179" s="27"/>
    </row>
    <row r="180" spans="1:16" x14ac:dyDescent="0.2">
      <c r="A180" s="102"/>
      <c r="B180" s="375"/>
      <c r="C180" s="153"/>
      <c r="D180" s="154"/>
      <c r="E180" s="154"/>
      <c r="F180" s="154"/>
      <c r="G180" s="154"/>
      <c r="H180" s="154"/>
      <c r="I180" s="154"/>
      <c r="J180" s="154"/>
      <c r="K180" s="154"/>
      <c r="L180" s="155"/>
      <c r="M180" s="155"/>
      <c r="N180" s="27"/>
      <c r="O180" s="27"/>
      <c r="P180" s="27"/>
    </row>
    <row r="181" spans="1:16" x14ac:dyDescent="0.2">
      <c r="A181" s="102"/>
      <c r="B181" s="375"/>
      <c r="C181" s="153"/>
      <c r="D181" s="154"/>
      <c r="E181" s="154"/>
      <c r="F181" s="154"/>
      <c r="G181" s="154"/>
      <c r="H181" s="154"/>
      <c r="I181" s="154"/>
      <c r="J181" s="154"/>
      <c r="K181" s="154"/>
      <c r="L181" s="155"/>
      <c r="M181" s="155"/>
      <c r="N181" s="27"/>
      <c r="O181" s="27"/>
      <c r="P181" s="27"/>
    </row>
    <row r="182" spans="1:16" x14ac:dyDescent="0.2">
      <c r="A182" s="102"/>
      <c r="B182" s="375"/>
      <c r="C182" s="153"/>
      <c r="D182" s="154"/>
      <c r="E182" s="154"/>
      <c r="F182" s="154"/>
      <c r="G182" s="154"/>
      <c r="H182" s="154"/>
      <c r="I182" s="154"/>
      <c r="J182" s="154"/>
      <c r="K182" s="154"/>
      <c r="L182" s="155"/>
      <c r="M182" s="155"/>
      <c r="N182" s="27"/>
      <c r="O182" s="27"/>
      <c r="P182" s="27"/>
    </row>
    <row r="183" spans="1:16" x14ac:dyDescent="0.2">
      <c r="A183" s="102"/>
      <c r="B183" s="375"/>
      <c r="C183" s="153"/>
      <c r="D183" s="154"/>
      <c r="E183" s="154"/>
      <c r="F183" s="154"/>
      <c r="G183" s="154"/>
      <c r="H183" s="154"/>
      <c r="I183" s="154"/>
      <c r="J183" s="154"/>
      <c r="K183" s="154"/>
      <c r="L183" s="155"/>
      <c r="M183" s="155"/>
      <c r="N183" s="27"/>
      <c r="O183" s="27"/>
      <c r="P183" s="27"/>
    </row>
    <row r="184" spans="1:16" x14ac:dyDescent="0.2">
      <c r="A184" s="102"/>
      <c r="B184" s="375"/>
      <c r="C184" s="153"/>
      <c r="D184" s="154"/>
      <c r="E184" s="154"/>
      <c r="F184" s="154"/>
      <c r="G184" s="154"/>
      <c r="H184" s="154"/>
      <c r="I184" s="154"/>
      <c r="J184" s="154"/>
      <c r="K184" s="154"/>
      <c r="L184" s="155"/>
      <c r="M184" s="155"/>
      <c r="N184" s="27"/>
      <c r="O184" s="27"/>
      <c r="P184" s="27"/>
    </row>
    <row r="185" spans="1:16" x14ac:dyDescent="0.2">
      <c r="A185" s="102"/>
      <c r="B185" s="375"/>
      <c r="C185" s="153"/>
      <c r="D185" s="154"/>
      <c r="E185" s="154"/>
      <c r="F185" s="154"/>
      <c r="G185" s="154"/>
      <c r="H185" s="154"/>
      <c r="I185" s="154"/>
      <c r="J185" s="154"/>
      <c r="K185" s="154"/>
      <c r="L185" s="155"/>
      <c r="M185" s="155"/>
      <c r="N185" s="27"/>
      <c r="O185" s="27"/>
      <c r="P185" s="27"/>
    </row>
    <row r="186" spans="1:16" x14ac:dyDescent="0.2">
      <c r="A186" s="102"/>
      <c r="B186" s="375"/>
      <c r="C186" s="153"/>
      <c r="D186" s="154"/>
      <c r="E186" s="154"/>
      <c r="F186" s="154"/>
      <c r="G186" s="154"/>
      <c r="H186" s="154"/>
      <c r="I186" s="154"/>
      <c r="J186" s="154"/>
      <c r="K186" s="154"/>
      <c r="L186" s="155"/>
      <c r="M186" s="155"/>
      <c r="N186" s="27"/>
      <c r="O186" s="27"/>
      <c r="P186" s="27"/>
    </row>
    <row r="187" spans="1:16" x14ac:dyDescent="0.2">
      <c r="A187" s="102"/>
      <c r="B187" s="375"/>
      <c r="C187" s="153"/>
      <c r="D187" s="154"/>
      <c r="E187" s="154"/>
      <c r="F187" s="154"/>
      <c r="G187" s="154"/>
      <c r="H187" s="154"/>
      <c r="I187" s="154"/>
      <c r="J187" s="154"/>
      <c r="K187" s="154"/>
      <c r="L187" s="155"/>
      <c r="M187" s="155"/>
      <c r="N187" s="27"/>
      <c r="O187" s="27"/>
      <c r="P187" s="27"/>
    </row>
    <row r="188" spans="1:16" x14ac:dyDescent="0.2">
      <c r="A188" s="102"/>
      <c r="B188" s="353"/>
      <c r="C188" s="353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27"/>
      <c r="O188" s="27"/>
      <c r="P188" s="27"/>
    </row>
    <row r="189" spans="1:16" x14ac:dyDescent="0.2">
      <c r="A189" s="102"/>
      <c r="B189" s="375"/>
      <c r="C189" s="153"/>
      <c r="D189" s="154"/>
      <c r="E189" s="154"/>
      <c r="F189" s="154"/>
      <c r="G189" s="154"/>
      <c r="H189" s="154"/>
      <c r="I189" s="154"/>
      <c r="J189" s="154"/>
      <c r="K189" s="154"/>
      <c r="L189" s="155"/>
      <c r="M189" s="155"/>
      <c r="N189" s="27"/>
      <c r="O189" s="27"/>
      <c r="P189" s="27"/>
    </row>
    <row r="190" spans="1:16" x14ac:dyDescent="0.2">
      <c r="A190" s="102"/>
      <c r="B190" s="375"/>
      <c r="C190" s="153"/>
      <c r="D190" s="154"/>
      <c r="E190" s="154"/>
      <c r="F190" s="154"/>
      <c r="G190" s="154"/>
      <c r="H190" s="154"/>
      <c r="I190" s="154"/>
      <c r="J190" s="154"/>
      <c r="K190" s="154"/>
      <c r="L190" s="155"/>
      <c r="M190" s="155"/>
      <c r="N190" s="27"/>
      <c r="O190" s="27"/>
      <c r="P190" s="27"/>
    </row>
    <row r="191" spans="1:16" x14ac:dyDescent="0.2">
      <c r="A191" s="102"/>
      <c r="B191" s="375"/>
      <c r="C191" s="153"/>
      <c r="D191" s="154"/>
      <c r="E191" s="154"/>
      <c r="F191" s="154"/>
      <c r="G191" s="154"/>
      <c r="H191" s="154"/>
      <c r="I191" s="154"/>
      <c r="J191" s="154"/>
      <c r="K191" s="154"/>
      <c r="L191" s="155"/>
      <c r="M191" s="155"/>
      <c r="N191" s="27"/>
      <c r="O191" s="27"/>
      <c r="P191" s="27"/>
    </row>
    <row r="192" spans="1:16" x14ac:dyDescent="0.2">
      <c r="A192" s="102"/>
      <c r="B192" s="375"/>
      <c r="C192" s="153"/>
      <c r="D192" s="154"/>
      <c r="E192" s="154"/>
      <c r="F192" s="154"/>
      <c r="G192" s="154"/>
      <c r="H192" s="154"/>
      <c r="I192" s="154"/>
      <c r="J192" s="154"/>
      <c r="K192" s="154"/>
      <c r="L192" s="155"/>
      <c r="M192" s="155"/>
      <c r="N192" s="27"/>
      <c r="O192" s="27"/>
      <c r="P192" s="27"/>
    </row>
    <row r="193" spans="1:16" x14ac:dyDescent="0.2">
      <c r="A193" s="102"/>
      <c r="B193" s="375"/>
      <c r="C193" s="153"/>
      <c r="D193" s="154"/>
      <c r="E193" s="154"/>
      <c r="F193" s="154"/>
      <c r="G193" s="154"/>
      <c r="H193" s="154"/>
      <c r="I193" s="154"/>
      <c r="J193" s="154"/>
      <c r="K193" s="154"/>
      <c r="L193" s="155"/>
      <c r="M193" s="155"/>
      <c r="N193" s="27"/>
      <c r="O193" s="27"/>
      <c r="P193" s="27"/>
    </row>
    <row r="194" spans="1:16" x14ac:dyDescent="0.2">
      <c r="A194" s="102"/>
      <c r="B194" s="375"/>
      <c r="C194" s="153"/>
      <c r="D194" s="154"/>
      <c r="E194" s="154"/>
      <c r="F194" s="154"/>
      <c r="G194" s="154"/>
      <c r="H194" s="154"/>
      <c r="I194" s="154"/>
      <c r="J194" s="154"/>
      <c r="K194" s="154"/>
      <c r="L194" s="155"/>
      <c r="M194" s="155"/>
      <c r="N194" s="27"/>
      <c r="O194" s="27"/>
      <c r="P194" s="27"/>
    </row>
    <row r="195" spans="1:16" x14ac:dyDescent="0.2">
      <c r="A195" s="102"/>
      <c r="B195" s="375"/>
      <c r="C195" s="153"/>
      <c r="D195" s="154"/>
      <c r="E195" s="154"/>
      <c r="F195" s="154"/>
      <c r="G195" s="154"/>
      <c r="H195" s="154"/>
      <c r="I195" s="154"/>
      <c r="J195" s="154"/>
      <c r="K195" s="154"/>
      <c r="L195" s="155"/>
      <c r="M195" s="155"/>
      <c r="N195" s="27"/>
      <c r="O195" s="27"/>
      <c r="P195" s="27"/>
    </row>
    <row r="196" spans="1:16" x14ac:dyDescent="0.2">
      <c r="A196" s="102"/>
      <c r="B196" s="375"/>
      <c r="C196" s="153"/>
      <c r="D196" s="154"/>
      <c r="E196" s="154"/>
      <c r="F196" s="154"/>
      <c r="G196" s="154"/>
      <c r="H196" s="154"/>
      <c r="I196" s="154"/>
      <c r="J196" s="154"/>
      <c r="K196" s="154"/>
      <c r="L196" s="155"/>
      <c r="M196" s="155"/>
      <c r="N196" s="27"/>
      <c r="O196" s="27"/>
      <c r="P196" s="27"/>
    </row>
    <row r="197" spans="1:16" x14ac:dyDescent="0.2">
      <c r="A197" s="102"/>
      <c r="B197" s="375"/>
      <c r="C197" s="153"/>
      <c r="D197" s="154"/>
      <c r="E197" s="154"/>
      <c r="F197" s="154"/>
      <c r="G197" s="154"/>
      <c r="H197" s="154"/>
      <c r="I197" s="154"/>
      <c r="J197" s="154"/>
      <c r="K197" s="154"/>
      <c r="L197" s="155"/>
      <c r="M197" s="155"/>
      <c r="N197" s="27"/>
      <c r="O197" s="27"/>
      <c r="P197" s="27"/>
    </row>
    <row r="198" spans="1:16" x14ac:dyDescent="0.2">
      <c r="A198" s="102"/>
      <c r="B198" s="375"/>
      <c r="C198" s="153"/>
      <c r="D198" s="154"/>
      <c r="E198" s="154"/>
      <c r="F198" s="154"/>
      <c r="G198" s="154"/>
      <c r="H198" s="154"/>
      <c r="I198" s="154"/>
      <c r="J198" s="154"/>
      <c r="K198" s="154"/>
      <c r="L198" s="155"/>
      <c r="M198" s="155"/>
      <c r="N198" s="27"/>
      <c r="O198" s="27"/>
      <c r="P198" s="27"/>
    </row>
    <row r="199" spans="1:16" x14ac:dyDescent="0.2">
      <c r="A199" s="102"/>
      <c r="B199" s="375"/>
      <c r="C199" s="153"/>
      <c r="D199" s="154"/>
      <c r="E199" s="154"/>
      <c r="F199" s="154"/>
      <c r="G199" s="154"/>
      <c r="H199" s="154"/>
      <c r="I199" s="154"/>
      <c r="J199" s="154"/>
      <c r="K199" s="154"/>
      <c r="L199" s="155"/>
      <c r="M199" s="155"/>
      <c r="N199" s="27"/>
      <c r="O199" s="27"/>
      <c r="P199" s="27"/>
    </row>
    <row r="200" spans="1:16" x14ac:dyDescent="0.2">
      <c r="A200" s="102"/>
      <c r="B200" s="375"/>
      <c r="C200" s="153"/>
      <c r="D200" s="154"/>
      <c r="E200" s="154"/>
      <c r="F200" s="154"/>
      <c r="G200" s="154"/>
      <c r="H200" s="154"/>
      <c r="I200" s="154"/>
      <c r="J200" s="154"/>
      <c r="K200" s="154"/>
      <c r="L200" s="155"/>
      <c r="M200" s="155"/>
      <c r="N200" s="27"/>
      <c r="O200" s="27"/>
      <c r="P200" s="27"/>
    </row>
    <row r="201" spans="1:16" x14ac:dyDescent="0.2">
      <c r="A201" s="102"/>
      <c r="B201" s="353"/>
      <c r="C201" s="353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27"/>
      <c r="O201" s="27"/>
      <c r="P201" s="27"/>
    </row>
    <row r="202" spans="1:16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</row>
    <row r="203" spans="1:16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</row>
    <row r="204" spans="1:16" x14ac:dyDescent="0.2">
      <c r="A204" s="102"/>
      <c r="B204" s="376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</row>
    <row r="205" spans="1:16" x14ac:dyDescent="0.2">
      <c r="A205" s="102"/>
      <c r="B205" s="352"/>
      <c r="C205" s="352"/>
      <c r="D205" s="352"/>
      <c r="E205" s="352"/>
      <c r="F205" s="352"/>
      <c r="G205" s="352"/>
      <c r="H205" s="352"/>
      <c r="I205" s="352"/>
      <c r="J205" s="352"/>
      <c r="K205" s="352"/>
      <c r="L205" s="352"/>
      <c r="M205" s="352"/>
      <c r="N205" s="27"/>
      <c r="O205" s="27"/>
      <c r="P205" s="27"/>
    </row>
    <row r="206" spans="1:16" x14ac:dyDescent="0.2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27"/>
      <c r="O206" s="27"/>
      <c r="P206" s="27"/>
    </row>
    <row r="207" spans="1:16" x14ac:dyDescent="0.2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27"/>
      <c r="O207" s="27"/>
      <c r="P207" s="27"/>
    </row>
    <row r="208" spans="1:16" x14ac:dyDescent="0.2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27"/>
      <c r="O208" s="27"/>
      <c r="P208" s="27"/>
    </row>
    <row r="209" spans="1:16" x14ac:dyDescent="0.2">
      <c r="A209" s="102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27"/>
      <c r="O209" s="27"/>
      <c r="P209" s="27"/>
    </row>
    <row r="210" spans="1:16" x14ac:dyDescent="0.2">
      <c r="A210" s="102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27"/>
      <c r="O210" s="27"/>
      <c r="P210" s="27"/>
    </row>
    <row r="211" spans="1:16" x14ac:dyDescent="0.2">
      <c r="A211" s="102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27"/>
      <c r="O211" s="27"/>
      <c r="P211" s="27"/>
    </row>
    <row r="212" spans="1:16" x14ac:dyDescent="0.2">
      <c r="A212" s="102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27"/>
      <c r="O212" s="27"/>
      <c r="P212" s="27"/>
    </row>
    <row r="213" spans="1:16" x14ac:dyDescent="0.2">
      <c r="A213" s="102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27"/>
      <c r="O213" s="27"/>
      <c r="P213" s="27"/>
    </row>
    <row r="214" spans="1:16" x14ac:dyDescent="0.2">
      <c r="A214" s="102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27"/>
      <c r="O214" s="27"/>
      <c r="P214" s="27"/>
    </row>
    <row r="215" spans="1:16" x14ac:dyDescent="0.2">
      <c r="A215" s="102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27"/>
      <c r="O215" s="27"/>
      <c r="P215" s="27"/>
    </row>
    <row r="216" spans="1:16" x14ac:dyDescent="0.2">
      <c r="A216" s="102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27"/>
      <c r="O216" s="27"/>
      <c r="P216" s="27"/>
    </row>
    <row r="217" spans="1:16" x14ac:dyDescent="0.2">
      <c r="A217" s="102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27"/>
      <c r="O217" s="27"/>
      <c r="P217" s="27"/>
    </row>
    <row r="218" spans="1:16" x14ac:dyDescent="0.2">
      <c r="A218" s="102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27"/>
      <c r="O218" s="27"/>
      <c r="P218" s="27"/>
    </row>
    <row r="219" spans="1:16" x14ac:dyDescent="0.2">
      <c r="A219" s="102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27"/>
      <c r="O219" s="27"/>
      <c r="P219" s="27"/>
    </row>
    <row r="220" spans="1:16" x14ac:dyDescent="0.2">
      <c r="A220" s="102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27"/>
      <c r="O220" s="27"/>
      <c r="P220" s="27"/>
    </row>
    <row r="221" spans="1:16" x14ac:dyDescent="0.2">
      <c r="A221" s="102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27"/>
      <c r="O221" s="27"/>
      <c r="P221" s="27"/>
    </row>
    <row r="222" spans="1:16" x14ac:dyDescent="0.2">
      <c r="A222" s="102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27"/>
      <c r="O222" s="27"/>
      <c r="P222" s="27"/>
    </row>
    <row r="223" spans="1:16" x14ac:dyDescent="0.2">
      <c r="A223" s="102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27"/>
      <c r="O223" s="27"/>
      <c r="P223" s="27"/>
    </row>
    <row r="224" spans="1:16" x14ac:dyDescent="0.2">
      <c r="A224" s="102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27"/>
      <c r="O224" s="27"/>
      <c r="P224" s="27"/>
    </row>
    <row r="225" spans="1:16" x14ac:dyDescent="0.2">
      <c r="A225" s="102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27"/>
      <c r="O225" s="27"/>
      <c r="P225" s="27"/>
    </row>
    <row r="226" spans="1:16" x14ac:dyDescent="0.2">
      <c r="A226" s="102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27"/>
      <c r="O226" s="27"/>
      <c r="P226" s="27"/>
    </row>
    <row r="227" spans="1:16" x14ac:dyDescent="0.2">
      <c r="A227" s="102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27"/>
      <c r="O227" s="27"/>
      <c r="P227" s="27"/>
    </row>
    <row r="228" spans="1:16" x14ac:dyDescent="0.2">
      <c r="A228" s="102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27"/>
      <c r="O228" s="27"/>
      <c r="P228" s="27"/>
    </row>
    <row r="229" spans="1:16" x14ac:dyDescent="0.2">
      <c r="A229" s="102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27"/>
      <c r="O229" s="27"/>
      <c r="P229" s="27"/>
    </row>
    <row r="230" spans="1:16" x14ac:dyDescent="0.2">
      <c r="A230" s="102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27"/>
      <c r="O230" s="27"/>
      <c r="P230" s="27"/>
    </row>
    <row r="231" spans="1:16" x14ac:dyDescent="0.2">
      <c r="A231" s="102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27"/>
      <c r="O231" s="27"/>
      <c r="P231" s="27"/>
    </row>
    <row r="232" spans="1:16" x14ac:dyDescent="0.2">
      <c r="A232" s="102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27"/>
      <c r="O232" s="27"/>
      <c r="P232" s="27"/>
    </row>
    <row r="233" spans="1:16" x14ac:dyDescent="0.2">
      <c r="A233" s="102"/>
      <c r="B233" s="157"/>
      <c r="C233" s="157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27"/>
      <c r="O233" s="27"/>
      <c r="P233" s="27"/>
    </row>
    <row r="234" spans="1:16" x14ac:dyDescent="0.2">
      <c r="A234" s="102"/>
      <c r="B234" s="157"/>
      <c r="C234" s="157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27"/>
      <c r="O234" s="27"/>
      <c r="P234" s="27"/>
    </row>
    <row r="235" spans="1:16" x14ac:dyDescent="0.2">
      <c r="A235" s="102"/>
      <c r="B235" s="157"/>
      <c r="C235" s="157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27"/>
      <c r="O235" s="27"/>
      <c r="P235" s="27"/>
    </row>
    <row r="236" spans="1:16" x14ac:dyDescent="0.2">
      <c r="A236" s="102"/>
      <c r="B236" s="377"/>
      <c r="C236" s="378"/>
      <c r="D236" s="353"/>
      <c r="E236" s="353"/>
      <c r="F236" s="353"/>
      <c r="G236" s="353"/>
      <c r="H236" s="353"/>
      <c r="I236" s="353"/>
      <c r="J236" s="353"/>
      <c r="K236" s="353"/>
      <c r="L236" s="353"/>
      <c r="M236" s="353"/>
      <c r="N236" s="27"/>
      <c r="O236" s="27"/>
      <c r="P236" s="27"/>
    </row>
    <row r="237" spans="1:16" x14ac:dyDescent="0.2">
      <c r="A237" s="102"/>
      <c r="B237" s="378"/>
      <c r="C237" s="378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27"/>
      <c r="O237" s="27"/>
      <c r="P237" s="27"/>
    </row>
    <row r="238" spans="1:16" ht="12.75" customHeight="1" x14ac:dyDescent="0.2">
      <c r="A238" s="102"/>
      <c r="B238" s="375"/>
      <c r="C238" s="159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27"/>
      <c r="O238" s="27"/>
      <c r="P238" s="27"/>
    </row>
    <row r="239" spans="1:16" ht="12.75" customHeight="1" x14ac:dyDescent="0.2">
      <c r="A239" s="102"/>
      <c r="B239" s="375"/>
      <c r="C239" s="159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27"/>
      <c r="O239" s="27"/>
      <c r="P239" s="27"/>
    </row>
    <row r="240" spans="1:16" ht="13.5" customHeight="1" x14ac:dyDescent="0.2">
      <c r="A240" s="102"/>
      <c r="B240" s="375"/>
      <c r="C240" s="159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27"/>
      <c r="O240" s="27"/>
      <c r="P240" s="27"/>
    </row>
    <row r="241" spans="1:16" ht="12.75" customHeight="1" x14ac:dyDescent="0.2">
      <c r="A241" s="102"/>
      <c r="B241" s="375"/>
      <c r="C241" s="159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27"/>
      <c r="O241" s="27"/>
      <c r="P241" s="27"/>
    </row>
    <row r="242" spans="1:16" ht="12.75" customHeight="1" x14ac:dyDescent="0.2">
      <c r="A242" s="102"/>
      <c r="B242" s="375"/>
      <c r="C242" s="159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27"/>
      <c r="O242" s="27"/>
      <c r="P242" s="27"/>
    </row>
    <row r="243" spans="1:16" ht="13.5" customHeight="1" x14ac:dyDescent="0.2">
      <c r="A243" s="102"/>
      <c r="B243" s="375"/>
      <c r="C243" s="159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27"/>
      <c r="O243" s="27"/>
      <c r="P243" s="27"/>
    </row>
    <row r="244" spans="1:16" x14ac:dyDescent="0.2">
      <c r="A244" s="102"/>
      <c r="B244" s="27"/>
      <c r="C244" s="27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27"/>
      <c r="O244" s="27"/>
      <c r="P244" s="27"/>
    </row>
    <row r="245" spans="1:16" x14ac:dyDescent="0.2">
      <c r="A245" s="102"/>
      <c r="B245" s="27"/>
      <c r="C245" s="27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27"/>
      <c r="O245" s="27"/>
      <c r="P245" s="27"/>
    </row>
    <row r="246" spans="1:16" x14ac:dyDescent="0.2">
      <c r="A246" s="102"/>
      <c r="B246" s="27"/>
      <c r="C246" s="27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27"/>
      <c r="O246" s="27"/>
      <c r="P246" s="27"/>
    </row>
    <row r="247" spans="1:16" x14ac:dyDescent="0.2">
      <c r="A247" s="102"/>
      <c r="B247" s="27"/>
      <c r="C247" s="2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27"/>
      <c r="O247" s="27"/>
      <c r="P247" s="27"/>
    </row>
    <row r="248" spans="1:16" x14ac:dyDescent="0.2">
      <c r="A248" s="102"/>
      <c r="B248" s="27"/>
      <c r="C248" s="27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27"/>
      <c r="O248" s="27"/>
      <c r="P248" s="27"/>
    </row>
    <row r="249" spans="1:16" x14ac:dyDescent="0.2">
      <c r="A249" s="102"/>
      <c r="B249" s="27"/>
      <c r="C249" s="27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27"/>
      <c r="O249" s="27"/>
      <c r="P249" s="27"/>
    </row>
    <row r="250" spans="1:16" x14ac:dyDescent="0.2">
      <c r="A250" s="102"/>
      <c r="B250" s="27"/>
      <c r="C250" s="27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27"/>
      <c r="O250" s="27"/>
      <c r="P250" s="27"/>
    </row>
    <row r="251" spans="1:16" x14ac:dyDescent="0.2">
      <c r="A251" s="102"/>
      <c r="B251" s="27"/>
      <c r="C251" s="27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27"/>
      <c r="O251" s="27"/>
      <c r="P251" s="27"/>
    </row>
    <row r="252" spans="1:16" x14ac:dyDescent="0.2">
      <c r="A252" s="102"/>
      <c r="B252" s="27"/>
      <c r="C252" s="27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27"/>
      <c r="O252" s="27"/>
      <c r="P252" s="27"/>
    </row>
    <row r="253" spans="1:16" x14ac:dyDescent="0.2">
      <c r="A253" s="102"/>
      <c r="B253" s="27"/>
      <c r="C253" s="27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27"/>
      <c r="O253" s="27"/>
      <c r="P253" s="27"/>
    </row>
    <row r="254" spans="1:16" x14ac:dyDescent="0.2">
      <c r="A254" s="102"/>
      <c r="B254" s="27"/>
      <c r="C254" s="27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27"/>
      <c r="O254" s="27"/>
      <c r="P254" s="27"/>
    </row>
    <row r="255" spans="1:16" x14ac:dyDescent="0.2">
      <c r="A255" s="102"/>
      <c r="B255" s="27"/>
      <c r="C255" s="27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27"/>
      <c r="O255" s="27"/>
      <c r="P255" s="27"/>
    </row>
    <row r="256" spans="1:16" x14ac:dyDescent="0.2">
      <c r="A256" s="102"/>
      <c r="B256" s="27"/>
      <c r="C256" s="27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27"/>
      <c r="O256" s="27"/>
      <c r="P256" s="27"/>
    </row>
    <row r="257" spans="1:16" x14ac:dyDescent="0.2">
      <c r="A257" s="102"/>
      <c r="B257" s="27"/>
      <c r="C257" s="27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27"/>
      <c r="O257" s="27"/>
      <c r="P257" s="27"/>
    </row>
    <row r="258" spans="1:16" x14ac:dyDescent="0.2">
      <c r="A258" s="102"/>
      <c r="B258" s="27"/>
      <c r="C258" s="27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27"/>
      <c r="O258" s="27"/>
      <c r="P258" s="27"/>
    </row>
    <row r="259" spans="1:16" x14ac:dyDescent="0.2">
      <c r="A259" s="102"/>
      <c r="B259" s="27"/>
      <c r="C259" s="27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27"/>
      <c r="O259" s="27"/>
      <c r="P259" s="27"/>
    </row>
    <row r="260" spans="1:16" x14ac:dyDescent="0.2">
      <c r="A260" s="102"/>
      <c r="B260" s="27"/>
      <c r="C260" s="27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27"/>
      <c r="O260" s="27"/>
      <c r="P260" s="27"/>
    </row>
    <row r="261" spans="1:16" x14ac:dyDescent="0.2">
      <c r="A261" s="102"/>
      <c r="B261" s="27"/>
      <c r="C261" s="27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27"/>
      <c r="O261" s="27"/>
      <c r="P261" s="27"/>
    </row>
    <row r="262" spans="1:16" x14ac:dyDescent="0.2">
      <c r="A262" s="102"/>
      <c r="B262" s="27"/>
      <c r="C262" s="27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27"/>
      <c r="O262" s="27"/>
      <c r="P262" s="27"/>
    </row>
    <row r="263" spans="1:16" x14ac:dyDescent="0.2">
      <c r="A263" s="102"/>
      <c r="B263" s="27"/>
      <c r="C263" s="27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27"/>
      <c r="O263" s="27"/>
      <c r="P263" s="27"/>
    </row>
    <row r="264" spans="1:16" x14ac:dyDescent="0.2">
      <c r="A264" s="102"/>
      <c r="B264" s="27"/>
      <c r="C264" s="27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27"/>
      <c r="O264" s="27"/>
      <c r="P264" s="27"/>
    </row>
    <row r="265" spans="1:16" x14ac:dyDescent="0.2">
      <c r="A265" s="102"/>
      <c r="B265" s="27"/>
      <c r="C265" s="27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27"/>
      <c r="O265" s="27"/>
      <c r="P265" s="27"/>
    </row>
    <row r="266" spans="1:16" x14ac:dyDescent="0.2">
      <c r="A266" s="102"/>
      <c r="B266" s="27"/>
      <c r="C266" s="27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27"/>
      <c r="O266" s="27"/>
      <c r="P266" s="27"/>
    </row>
    <row r="267" spans="1:16" x14ac:dyDescent="0.2">
      <c r="A267" s="102"/>
      <c r="B267" s="27"/>
      <c r="C267" s="27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27"/>
      <c r="O267" s="27"/>
      <c r="P267" s="27"/>
    </row>
    <row r="268" spans="1:16" x14ac:dyDescent="0.2">
      <c r="A268" s="102"/>
      <c r="B268" s="27"/>
      <c r="C268" s="27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27"/>
      <c r="O268" s="27"/>
      <c r="P268" s="27"/>
    </row>
    <row r="269" spans="1:16" x14ac:dyDescent="0.2">
      <c r="A269" s="102"/>
      <c r="B269" s="27"/>
      <c r="C269" s="27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27"/>
      <c r="O269" s="27"/>
      <c r="P269" s="27"/>
    </row>
    <row r="270" spans="1:16" x14ac:dyDescent="0.2">
      <c r="A270" s="102"/>
      <c r="B270" s="27"/>
      <c r="C270" s="27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27"/>
      <c r="O270" s="27"/>
      <c r="P270" s="27"/>
    </row>
    <row r="271" spans="1:16" x14ac:dyDescent="0.2">
      <c r="A271" s="102"/>
      <c r="B271" s="27"/>
      <c r="C271" s="27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27"/>
      <c r="O271" s="27"/>
      <c r="P271" s="27"/>
    </row>
    <row r="272" spans="1:16" x14ac:dyDescent="0.2">
      <c r="A272" s="102"/>
      <c r="B272" s="27"/>
      <c r="C272" s="27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27"/>
      <c r="O272" s="27"/>
      <c r="P272" s="27"/>
    </row>
    <row r="273" spans="1:16" x14ac:dyDescent="0.2">
      <c r="A273" s="102"/>
      <c r="B273" s="27"/>
      <c r="C273" s="27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27"/>
      <c r="O273" s="27"/>
      <c r="P273" s="27"/>
    </row>
    <row r="274" spans="1:16" x14ac:dyDescent="0.2">
      <c r="A274" s="102"/>
      <c r="B274" s="27"/>
      <c r="C274" s="27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27"/>
      <c r="O274" s="27"/>
      <c r="P274" s="27"/>
    </row>
    <row r="275" spans="1:16" x14ac:dyDescent="0.2">
      <c r="A275" s="102"/>
      <c r="B275" s="27"/>
      <c r="C275" s="27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27"/>
      <c r="O275" s="27"/>
      <c r="P275" s="27"/>
    </row>
    <row r="276" spans="1:16" x14ac:dyDescent="0.2">
      <c r="A276" s="102"/>
      <c r="B276" s="27"/>
      <c r="C276" s="27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27"/>
      <c r="O276" s="27"/>
      <c r="P276" s="27"/>
    </row>
    <row r="277" spans="1:16" x14ac:dyDescent="0.2">
      <c r="A277" s="102"/>
      <c r="B277" s="27"/>
      <c r="C277" s="27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27"/>
      <c r="O277" s="27"/>
      <c r="P277" s="27"/>
    </row>
    <row r="278" spans="1:16" x14ac:dyDescent="0.2">
      <c r="A278" s="102"/>
      <c r="B278" s="27"/>
      <c r="C278" s="27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27"/>
      <c r="O278" s="27"/>
      <c r="P278" s="27"/>
    </row>
    <row r="279" spans="1:16" x14ac:dyDescent="0.2">
      <c r="A279" s="102"/>
      <c r="B279" s="27"/>
      <c r="C279" s="27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27"/>
      <c r="O279" s="27"/>
      <c r="P279" s="27"/>
    </row>
    <row r="280" spans="1:16" x14ac:dyDescent="0.2">
      <c r="A280" s="102"/>
      <c r="B280" s="27"/>
      <c r="C280" s="27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27"/>
      <c r="O280" s="27"/>
      <c r="P280" s="27"/>
    </row>
    <row r="281" spans="1:16" x14ac:dyDescent="0.2">
      <c r="A281" s="102"/>
      <c r="B281" s="27"/>
      <c r="C281" s="27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27"/>
      <c r="O281" s="27"/>
      <c r="P281" s="27"/>
    </row>
    <row r="282" spans="1:16" x14ac:dyDescent="0.2">
      <c r="A282" s="102"/>
      <c r="B282" s="27"/>
      <c r="C282" s="27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27"/>
      <c r="O282" s="27"/>
      <c r="P282" s="27"/>
    </row>
    <row r="283" spans="1:16" x14ac:dyDescent="0.2">
      <c r="A283" s="102"/>
      <c r="B283" s="27"/>
      <c r="C283" s="27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27"/>
      <c r="O283" s="27"/>
      <c r="P283" s="27"/>
    </row>
    <row r="284" spans="1:16" x14ac:dyDescent="0.2">
      <c r="A284" s="102"/>
      <c r="B284" s="27"/>
      <c r="C284" s="27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27"/>
      <c r="O284" s="27"/>
      <c r="P284" s="27"/>
    </row>
    <row r="285" spans="1:16" x14ac:dyDescent="0.2">
      <c r="A285" s="102"/>
      <c r="B285" s="27"/>
      <c r="C285" s="27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27"/>
      <c r="O285" s="27"/>
      <c r="P285" s="27"/>
    </row>
    <row r="286" spans="1:16" x14ac:dyDescent="0.2">
      <c r="A286" s="102"/>
      <c r="B286" s="27"/>
      <c r="C286" s="27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27"/>
      <c r="O286" s="27"/>
      <c r="P286" s="27"/>
    </row>
    <row r="287" spans="1:16" x14ac:dyDescent="0.2">
      <c r="A287" s="102"/>
      <c r="B287" s="27"/>
      <c r="C287" s="27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27"/>
      <c r="O287" s="27"/>
      <c r="P287" s="27"/>
    </row>
    <row r="288" spans="1:16" x14ac:dyDescent="0.2">
      <c r="A288" s="102"/>
      <c r="B288" s="27"/>
      <c r="C288" s="27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27"/>
      <c r="O288" s="27"/>
      <c r="P288" s="27"/>
    </row>
    <row r="289" spans="1:16" x14ac:dyDescent="0.2">
      <c r="A289" s="102"/>
      <c r="B289" s="27"/>
      <c r="C289" s="27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27"/>
      <c r="O289" s="27"/>
      <c r="P289" s="27"/>
    </row>
    <row r="290" spans="1:16" x14ac:dyDescent="0.2">
      <c r="A290" s="102"/>
      <c r="B290" s="27"/>
      <c r="C290" s="27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27"/>
      <c r="O290" s="27"/>
      <c r="P290" s="27"/>
    </row>
    <row r="291" spans="1:16" x14ac:dyDescent="0.2">
      <c r="A291" s="102"/>
      <c r="B291" s="27"/>
      <c r="C291" s="27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27"/>
      <c r="O291" s="27"/>
      <c r="P291" s="27"/>
    </row>
    <row r="292" spans="1:16" x14ac:dyDescent="0.2">
      <c r="A292" s="102"/>
      <c r="B292" s="27"/>
      <c r="C292" s="27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27"/>
      <c r="O292" s="27"/>
      <c r="P292" s="27"/>
    </row>
    <row r="293" spans="1:16" x14ac:dyDescent="0.2">
      <c r="A293" s="102"/>
      <c r="B293" s="27"/>
      <c r="C293" s="27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27"/>
      <c r="O293" s="27"/>
      <c r="P293" s="27"/>
    </row>
    <row r="294" spans="1:16" x14ac:dyDescent="0.2">
      <c r="A294" s="102"/>
      <c r="B294" s="27"/>
      <c r="C294" s="27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27"/>
      <c r="O294" s="27"/>
      <c r="P294" s="27"/>
    </row>
    <row r="295" spans="1:16" x14ac:dyDescent="0.2">
      <c r="A295" s="102"/>
      <c r="B295" s="153"/>
      <c r="C295" s="27"/>
      <c r="D295" s="27"/>
      <c r="E295" s="27"/>
      <c r="F295" s="27"/>
      <c r="G295" s="27"/>
      <c r="H295" s="158"/>
      <c r="I295" s="158"/>
      <c r="J295" s="158"/>
      <c r="K295" s="158"/>
      <c r="L295" s="158"/>
      <c r="M295" s="158"/>
      <c r="N295" s="158"/>
      <c r="O295" s="27"/>
      <c r="P295" s="27"/>
    </row>
    <row r="296" spans="1:16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 x14ac:dyDescent="0.2">
      <c r="A297" s="102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">
      <c r="A298" s="102"/>
      <c r="B298" s="352"/>
      <c r="C298" s="352"/>
      <c r="D298" s="352"/>
      <c r="E298" s="352"/>
      <c r="F298" s="352"/>
      <c r="G298" s="352"/>
      <c r="H298" s="352"/>
      <c r="I298" s="352"/>
      <c r="J298" s="352"/>
      <c r="K298" s="352"/>
      <c r="L298" s="352"/>
      <c r="M298" s="352"/>
      <c r="N298" s="27"/>
      <c r="O298" s="27"/>
      <c r="P298" s="27"/>
    </row>
    <row r="299" spans="1:16" x14ac:dyDescent="0.2">
      <c r="A299" s="102"/>
      <c r="B299" s="353"/>
      <c r="C299" s="353"/>
      <c r="D299" s="354"/>
      <c r="E299" s="353"/>
      <c r="F299" s="353"/>
      <c r="G299" s="353"/>
      <c r="H299" s="353"/>
      <c r="I299" s="353"/>
      <c r="J299" s="353"/>
      <c r="K299" s="353"/>
      <c r="L299" s="353"/>
      <c r="M299" s="353"/>
      <c r="N299" s="353"/>
      <c r="O299" s="27"/>
      <c r="P299" s="27"/>
    </row>
    <row r="300" spans="1:16" x14ac:dyDescent="0.2">
      <c r="A300" s="102"/>
      <c r="B300" s="153"/>
      <c r="C300" s="153"/>
      <c r="D300" s="153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</row>
    <row r="301" spans="1:16" x14ac:dyDescent="0.2">
      <c r="A301" s="103"/>
      <c r="B301" s="161"/>
      <c r="C301" s="16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</row>
    <row r="302" spans="1:16" x14ac:dyDescent="0.2">
      <c r="A302" s="103"/>
      <c r="B302" s="161"/>
      <c r="C302" s="16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</row>
    <row r="303" spans="1:16" x14ac:dyDescent="0.2">
      <c r="A303" s="103"/>
      <c r="B303" s="161"/>
      <c r="C303" s="16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</row>
    <row r="304" spans="1:16" x14ac:dyDescent="0.2">
      <c r="A304" s="103"/>
      <c r="B304" s="161"/>
      <c r="C304" s="16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</row>
    <row r="305" spans="1:16" x14ac:dyDescent="0.2">
      <c r="A305" s="103"/>
      <c r="B305" s="161"/>
      <c r="C305" s="16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</row>
    <row r="306" spans="1:16" x14ac:dyDescent="0.2">
      <c r="A306" s="103"/>
      <c r="B306" s="161"/>
      <c r="C306" s="16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</row>
    <row r="307" spans="1:16" x14ac:dyDescent="0.2">
      <c r="A307" s="103"/>
      <c r="B307" s="161"/>
      <c r="C307" s="16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</row>
    <row r="308" spans="1:16" x14ac:dyDescent="0.2">
      <c r="A308" s="103"/>
      <c r="B308" s="161"/>
      <c r="C308" s="16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</row>
    <row r="309" spans="1:16" x14ac:dyDescent="0.2">
      <c r="A309" s="103"/>
      <c r="B309" s="161"/>
      <c r="C309" s="16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</row>
    <row r="310" spans="1:16" x14ac:dyDescent="0.2">
      <c r="A310" s="103"/>
      <c r="B310" s="161"/>
      <c r="C310" s="16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</row>
    <row r="311" spans="1:16" x14ac:dyDescent="0.2">
      <c r="A311" s="103"/>
      <c r="B311" s="161"/>
      <c r="C311" s="16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</row>
    <row r="312" spans="1:16" x14ac:dyDescent="0.2">
      <c r="A312" s="103"/>
      <c r="B312" s="161"/>
      <c r="C312" s="16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</row>
    <row r="313" spans="1:16" x14ac:dyDescent="0.2">
      <c r="A313" s="103"/>
      <c r="B313" s="161"/>
      <c r="C313" s="16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</row>
    <row r="314" spans="1:16" x14ac:dyDescent="0.2">
      <c r="A314" s="103"/>
      <c r="B314" s="161"/>
      <c r="C314" s="16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</row>
    <row r="315" spans="1:16" x14ac:dyDescent="0.2">
      <c r="A315" s="103"/>
      <c r="B315" s="161"/>
      <c r="C315" s="16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</row>
    <row r="316" spans="1:16" x14ac:dyDescent="0.2">
      <c r="A316" s="103"/>
      <c r="B316" s="161"/>
      <c r="C316" s="16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</row>
    <row r="317" spans="1:16" x14ac:dyDescent="0.2">
      <c r="A317" s="103"/>
      <c r="B317" s="161"/>
      <c r="C317" s="16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</row>
    <row r="318" spans="1:16" x14ac:dyDescent="0.2">
      <c r="A318" s="103"/>
      <c r="B318" s="161"/>
      <c r="C318" s="16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</row>
    <row r="319" spans="1:16" x14ac:dyDescent="0.2">
      <c r="A319" s="103"/>
      <c r="B319" s="161"/>
      <c r="C319" s="16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</row>
    <row r="320" spans="1:16" x14ac:dyDescent="0.2">
      <c r="A320" s="103"/>
      <c r="B320" s="161"/>
      <c r="C320" s="16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</row>
    <row r="321" spans="1:16" x14ac:dyDescent="0.2">
      <c r="A321" s="103"/>
      <c r="B321" s="161"/>
      <c r="C321" s="16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</row>
    <row r="322" spans="1:16" x14ac:dyDescent="0.2">
      <c r="A322" s="103"/>
      <c r="B322" s="161"/>
      <c r="C322" s="16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</row>
    <row r="323" spans="1:16" x14ac:dyDescent="0.2">
      <c r="A323" s="103"/>
      <c r="B323" s="161"/>
      <c r="C323" s="161"/>
      <c r="D323" s="27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27"/>
      <c r="P323" s="27"/>
    </row>
    <row r="324" spans="1:16" x14ac:dyDescent="0.2">
      <c r="A324" s="102"/>
      <c r="B324" s="27"/>
      <c r="C324" s="27"/>
      <c r="D324" s="27"/>
      <c r="E324" s="27"/>
      <c r="F324" s="104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 x14ac:dyDescent="0.2">
      <c r="A325" s="102"/>
      <c r="B325" s="379"/>
      <c r="C325" s="380"/>
      <c r="D325" s="353"/>
      <c r="E325" s="353"/>
      <c r="F325" s="353"/>
      <c r="G325" s="353"/>
      <c r="H325" s="353"/>
      <c r="I325" s="353"/>
      <c r="J325" s="353"/>
      <c r="K325" s="353"/>
      <c r="L325" s="353"/>
      <c r="M325" s="353"/>
      <c r="N325" s="27"/>
      <c r="O325" s="27"/>
      <c r="P325" s="27"/>
    </row>
    <row r="326" spans="1:16" x14ac:dyDescent="0.2">
      <c r="A326" s="102"/>
      <c r="B326" s="380"/>
      <c r="C326" s="380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27"/>
      <c r="O326" s="27"/>
      <c r="P326" s="27"/>
    </row>
    <row r="327" spans="1:16" x14ac:dyDescent="0.2">
      <c r="A327" s="102"/>
      <c r="B327" s="381"/>
      <c r="C327" s="381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27"/>
      <c r="O327" s="27"/>
      <c r="P327" s="27"/>
    </row>
    <row r="328" spans="1:16" x14ac:dyDescent="0.2">
      <c r="A328" s="102"/>
      <c r="B328" s="381"/>
      <c r="C328" s="381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27"/>
      <c r="O328" s="27"/>
      <c r="P328" s="27"/>
    </row>
    <row r="329" spans="1:16" x14ac:dyDescent="0.2">
      <c r="A329" s="102"/>
      <c r="B329" s="381"/>
      <c r="C329" s="381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27"/>
      <c r="O329" s="27"/>
      <c r="P329" s="27"/>
    </row>
    <row r="330" spans="1:16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1:16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1:16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1:16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1:16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1:16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1:16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1:16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6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1:16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1:16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1:16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1:16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1:16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6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1:16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1:16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1:16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1:16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1:16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1:16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1:16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1:16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1:16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6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1:16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1:16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x14ac:dyDescent="0.2">
      <c r="A403" s="102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1:16" x14ac:dyDescent="0.2">
      <c r="A404" s="102"/>
      <c r="B404" s="153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1:16" x14ac:dyDescent="0.2">
      <c r="A406" s="102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x14ac:dyDescent="0.2">
      <c r="A407" s="102"/>
      <c r="B407" s="379"/>
      <c r="C407" s="380"/>
      <c r="D407" s="353"/>
      <c r="E407" s="353"/>
      <c r="F407" s="353"/>
      <c r="G407" s="353"/>
      <c r="H407" s="353"/>
      <c r="I407" s="353"/>
      <c r="J407" s="353"/>
      <c r="K407" s="353"/>
      <c r="L407" s="353"/>
      <c r="M407" s="353"/>
      <c r="N407" s="27"/>
      <c r="O407" s="27"/>
      <c r="P407" s="27"/>
    </row>
    <row r="408" spans="1:16" x14ac:dyDescent="0.2">
      <c r="A408" s="102"/>
      <c r="B408" s="380"/>
      <c r="C408" s="380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27"/>
      <c r="O408" s="27"/>
      <c r="P408" s="27"/>
    </row>
    <row r="409" spans="1:16" x14ac:dyDescent="0.2">
      <c r="A409" s="102"/>
      <c r="B409" s="381"/>
      <c r="C409" s="381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27"/>
      <c r="O409" s="27"/>
      <c r="P409" s="27"/>
    </row>
    <row r="410" spans="1:16" x14ac:dyDescent="0.2">
      <c r="A410" s="102"/>
      <c r="B410" s="381"/>
      <c r="C410" s="381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27"/>
      <c r="O410" s="27"/>
      <c r="P410" s="27"/>
    </row>
    <row r="411" spans="1:16" x14ac:dyDescent="0.2">
      <c r="A411" s="102"/>
      <c r="B411" s="381"/>
      <c r="C411" s="381"/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27"/>
      <c r="O411" s="27"/>
      <c r="P411" s="27"/>
    </row>
    <row r="412" spans="1:16" x14ac:dyDescent="0.2">
      <c r="A412" s="102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1:16" x14ac:dyDescent="0.2">
      <c r="A413" s="102"/>
      <c r="B413" s="352"/>
      <c r="C413" s="352"/>
      <c r="D413" s="352"/>
      <c r="E413" s="352"/>
      <c r="F413" s="352"/>
      <c r="G413" s="352"/>
      <c r="H413" s="352"/>
      <c r="I413" s="352"/>
      <c r="J413" s="352"/>
      <c r="K413" s="352"/>
      <c r="L413" s="352"/>
      <c r="M413" s="352"/>
      <c r="N413" s="27"/>
      <c r="O413" s="27"/>
      <c r="P413" s="27"/>
    </row>
    <row r="414" spans="1:16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1:16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1:16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1:16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1:16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1:16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1:16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1:16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1:16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1:16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1:16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1:16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1:16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1:16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1:16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1:16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1:16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1:16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1:16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1:16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1:16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1:16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1:16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 x14ac:dyDescent="0.2">
      <c r="A456" s="102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 x14ac:dyDescent="0.2">
      <c r="A457" s="102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 x14ac:dyDescent="0.2">
      <c r="A458" s="102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</sheetData>
  <mergeCells count="97">
    <mergeCell ref="B413:M413"/>
    <mergeCell ref="H407:I407"/>
    <mergeCell ref="J407:K407"/>
    <mergeCell ref="L407:M407"/>
    <mergeCell ref="B409:C409"/>
    <mergeCell ref="B410:C410"/>
    <mergeCell ref="B411:C411"/>
    <mergeCell ref="F407:G407"/>
    <mergeCell ref="B327:C327"/>
    <mergeCell ref="B328:C328"/>
    <mergeCell ref="B329:C329"/>
    <mergeCell ref="B407:C408"/>
    <mergeCell ref="D407:E407"/>
    <mergeCell ref="L325:M325"/>
    <mergeCell ref="B238:B240"/>
    <mergeCell ref="B241:B243"/>
    <mergeCell ref="B298:M298"/>
    <mergeCell ref="B299:D299"/>
    <mergeCell ref="E299:F299"/>
    <mergeCell ref="G299:H299"/>
    <mergeCell ref="I299:J299"/>
    <mergeCell ref="K299:L299"/>
    <mergeCell ref="M299:N299"/>
    <mergeCell ref="B325:C326"/>
    <mergeCell ref="D325:E325"/>
    <mergeCell ref="F325:G325"/>
    <mergeCell ref="H325:I325"/>
    <mergeCell ref="J325:K325"/>
    <mergeCell ref="L236:M236"/>
    <mergeCell ref="B202:M202"/>
    <mergeCell ref="B203:M203"/>
    <mergeCell ref="B204:M204"/>
    <mergeCell ref="B205:M205"/>
    <mergeCell ref="B236:C237"/>
    <mergeCell ref="D236:E236"/>
    <mergeCell ref="F236:G236"/>
    <mergeCell ref="H236:I236"/>
    <mergeCell ref="J236:K236"/>
    <mergeCell ref="J174:K174"/>
    <mergeCell ref="L174:M174"/>
    <mergeCell ref="B176:B187"/>
    <mergeCell ref="B188:C188"/>
    <mergeCell ref="B189:B200"/>
    <mergeCell ref="B201:C201"/>
    <mergeCell ref="B105:C105"/>
    <mergeCell ref="B106:C106"/>
    <mergeCell ref="B107:C107"/>
    <mergeCell ref="H115:I115"/>
    <mergeCell ref="B174:C174"/>
    <mergeCell ref="D174:E174"/>
    <mergeCell ref="F174:G174"/>
    <mergeCell ref="H174:I174"/>
    <mergeCell ref="D102:E102"/>
    <mergeCell ref="F102:I102"/>
    <mergeCell ref="J102:K103"/>
    <mergeCell ref="B103:C104"/>
    <mergeCell ref="D103:E103"/>
    <mergeCell ref="F103:G103"/>
    <mergeCell ref="H103:I103"/>
    <mergeCell ref="B63:B65"/>
    <mergeCell ref="B66:B68"/>
    <mergeCell ref="B73:M73"/>
    <mergeCell ref="B76:D76"/>
    <mergeCell ref="E76:F76"/>
    <mergeCell ref="G76:J76"/>
    <mergeCell ref="K76:L77"/>
    <mergeCell ref="E77:F77"/>
    <mergeCell ref="G77:H77"/>
    <mergeCell ref="I77:J77"/>
    <mergeCell ref="B57:M57"/>
    <mergeCell ref="B58:M58"/>
    <mergeCell ref="D60:E60"/>
    <mergeCell ref="F60:I60"/>
    <mergeCell ref="J60:K61"/>
    <mergeCell ref="D61:E61"/>
    <mergeCell ref="F61:G61"/>
    <mergeCell ref="H61:I61"/>
    <mergeCell ref="B56:M56"/>
    <mergeCell ref="F15:L16"/>
    <mergeCell ref="D26:E26"/>
    <mergeCell ref="F26:I26"/>
    <mergeCell ref="J26:K27"/>
    <mergeCell ref="B27:C27"/>
    <mergeCell ref="D27:E27"/>
    <mergeCell ref="F27:G27"/>
    <mergeCell ref="H27:I27"/>
    <mergeCell ref="B29:B40"/>
    <mergeCell ref="B41:C41"/>
    <mergeCell ref="B42:B53"/>
    <mergeCell ref="B54:C54"/>
    <mergeCell ref="B55:M55"/>
    <mergeCell ref="F13:L14"/>
    <mergeCell ref="B2:M2"/>
    <mergeCell ref="N2:O2"/>
    <mergeCell ref="B6:M7"/>
    <mergeCell ref="B8:M8"/>
    <mergeCell ref="F10:M11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2" manualBreakCount="2">
    <brk id="109" min="1" max="11" man="1"/>
    <brk id="1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455"/>
  <sheetViews>
    <sheetView showGridLines="0" zoomScaleNormal="100" workbookViewId="0">
      <selection activeCell="A18" sqref="A18"/>
    </sheetView>
  </sheetViews>
  <sheetFormatPr baseColWidth="10" defaultRowHeight="12.75" x14ac:dyDescent="0.2"/>
  <cols>
    <col min="1" max="1" width="8.28515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8.7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41883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162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10"/>
      <c r="G12" s="163"/>
      <c r="H12" s="163"/>
      <c r="I12" s="9"/>
      <c r="J12" s="10"/>
      <c r="K12" s="10"/>
      <c r="L12" s="10"/>
      <c r="M12" s="10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47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48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164" t="s">
        <v>43</v>
      </c>
      <c r="G28" s="165" t="s">
        <v>21</v>
      </c>
      <c r="H28" s="165" t="s">
        <v>20</v>
      </c>
      <c r="I28" s="166" t="s">
        <v>21</v>
      </c>
      <c r="J28" s="167" t="s">
        <v>20</v>
      </c>
      <c r="K28" s="168" t="s">
        <v>21</v>
      </c>
    </row>
    <row r="29" spans="1:26" x14ac:dyDescent="0.2">
      <c r="B29" s="345">
        <v>2013</v>
      </c>
      <c r="C29" s="36" t="s">
        <v>23</v>
      </c>
      <c r="D29" s="37">
        <v>6603412.3566184323</v>
      </c>
      <c r="E29" s="38">
        <v>625726.6241115157</v>
      </c>
      <c r="F29" s="37">
        <v>51097257.501402713</v>
      </c>
      <c r="G29" s="39">
        <v>6338490.0571223218</v>
      </c>
      <c r="H29" s="39">
        <v>15291994.496549789</v>
      </c>
      <c r="I29" s="38">
        <v>2894951.8506210083</v>
      </c>
      <c r="J29" s="40">
        <v>72992664.35457094</v>
      </c>
      <c r="K29" s="38">
        <v>9859168.5318548474</v>
      </c>
    </row>
    <row r="30" spans="1:26" x14ac:dyDescent="0.2">
      <c r="B30" s="346"/>
      <c r="C30" s="41" t="s">
        <v>24</v>
      </c>
      <c r="D30" s="42">
        <v>6144371.7163966931</v>
      </c>
      <c r="E30" s="43">
        <v>552164.13971764583</v>
      </c>
      <c r="F30" s="42">
        <v>44938482.889806435</v>
      </c>
      <c r="G30" s="44">
        <v>6505711.8073621104</v>
      </c>
      <c r="H30" s="44">
        <v>14418861.164270794</v>
      </c>
      <c r="I30" s="43">
        <v>2320902.8099297849</v>
      </c>
      <c r="J30" s="45">
        <v>65501715.770473927</v>
      </c>
      <c r="K30" s="43">
        <v>9378778.7570095416</v>
      </c>
    </row>
    <row r="31" spans="1:26" x14ac:dyDescent="0.2">
      <c r="B31" s="346"/>
      <c r="C31" s="41" t="s">
        <v>25</v>
      </c>
      <c r="D31" s="42">
        <v>6870539.1368338652</v>
      </c>
      <c r="E31" s="43">
        <v>684317.67541711533</v>
      </c>
      <c r="F31" s="42">
        <v>42574717.991718709</v>
      </c>
      <c r="G31" s="44">
        <v>5822855.1488085771</v>
      </c>
      <c r="H31" s="44">
        <v>11735480.074941399</v>
      </c>
      <c r="I31" s="43">
        <v>1948127.804066048</v>
      </c>
      <c r="J31" s="45">
        <v>61180737.203493968</v>
      </c>
      <c r="K31" s="43">
        <v>8455300.628291741</v>
      </c>
    </row>
    <row r="32" spans="1:26" x14ac:dyDescent="0.2">
      <c r="B32" s="346"/>
      <c r="C32" s="41" t="s">
        <v>26</v>
      </c>
      <c r="D32" s="42">
        <v>6139858.3543277159</v>
      </c>
      <c r="E32" s="43">
        <v>601474.1663086972</v>
      </c>
      <c r="F32" s="42">
        <v>47535968.023687221</v>
      </c>
      <c r="G32" s="44">
        <v>6976391.9871500665</v>
      </c>
      <c r="H32" s="44">
        <v>18924825.739495274</v>
      </c>
      <c r="I32" s="43">
        <v>3151453.1428955644</v>
      </c>
      <c r="J32" s="45">
        <v>72600652.1175102</v>
      </c>
      <c r="K32" s="43">
        <v>10729319.296354327</v>
      </c>
    </row>
    <row r="33" spans="2:11" x14ac:dyDescent="0.2">
      <c r="B33" s="346"/>
      <c r="C33" s="41" t="s">
        <v>27</v>
      </c>
      <c r="D33" s="42">
        <v>5890476.6172176916</v>
      </c>
      <c r="E33" s="43">
        <v>590050.65723558224</v>
      </c>
      <c r="F33" s="42">
        <v>53273527.932478249</v>
      </c>
      <c r="G33" s="44">
        <v>7107878.9056046158</v>
      </c>
      <c r="H33" s="44">
        <v>17047621.863129228</v>
      </c>
      <c r="I33" s="43">
        <v>2620515.7350475718</v>
      </c>
      <c r="J33" s="45">
        <v>76211626.412825167</v>
      </c>
      <c r="K33" s="43">
        <v>10318445.297887769</v>
      </c>
    </row>
    <row r="34" spans="2:11" x14ac:dyDescent="0.2">
      <c r="B34" s="346"/>
      <c r="C34" s="41" t="s">
        <v>28</v>
      </c>
      <c r="D34" s="42">
        <v>6142686.4485558923</v>
      </c>
      <c r="E34" s="43">
        <v>624993.58012022637</v>
      </c>
      <c r="F34" s="42">
        <v>44450017.199947141</v>
      </c>
      <c r="G34" s="44">
        <v>5975534.6562607465</v>
      </c>
      <c r="H34" s="44">
        <v>17254269.093729012</v>
      </c>
      <c r="I34" s="43">
        <v>2574055.3099783012</v>
      </c>
      <c r="J34" s="45">
        <v>67846972.74223204</v>
      </c>
      <c r="K34" s="43">
        <v>9174583.5463592745</v>
      </c>
    </row>
    <row r="35" spans="2:11" x14ac:dyDescent="0.2">
      <c r="B35" s="346"/>
      <c r="C35" s="41" t="s">
        <v>29</v>
      </c>
      <c r="D35" s="42">
        <v>5792277.798489714</v>
      </c>
      <c r="E35" s="43">
        <v>600696.5352731233</v>
      </c>
      <c r="F35" s="42">
        <v>45481930.674099341</v>
      </c>
      <c r="G35" s="44">
        <v>6050025.4715986215</v>
      </c>
      <c r="H35" s="44">
        <v>15546714.502471218</v>
      </c>
      <c r="I35" s="43">
        <v>2173848.8312832392</v>
      </c>
      <c r="J35" s="45">
        <v>66820922.975060269</v>
      </c>
      <c r="K35" s="43">
        <v>8824570.8381549846</v>
      </c>
    </row>
    <row r="36" spans="2:11" x14ac:dyDescent="0.2">
      <c r="B36" s="346"/>
      <c r="C36" s="41" t="s">
        <v>30</v>
      </c>
      <c r="D36" s="42">
        <v>4962192.4271249017</v>
      </c>
      <c r="E36" s="43">
        <v>419012.8156844636</v>
      </c>
      <c r="F36" s="42">
        <v>40196203.528763264</v>
      </c>
      <c r="G36" s="44">
        <v>5367684.9236348178</v>
      </c>
      <c r="H36" s="44">
        <v>14644148.590625595</v>
      </c>
      <c r="I36" s="43">
        <v>2503871.7165423767</v>
      </c>
      <c r="J36" s="45">
        <v>59802544.546513766</v>
      </c>
      <c r="K36" s="43">
        <v>8290569.4558616579</v>
      </c>
    </row>
    <row r="37" spans="2:11" x14ac:dyDescent="0.2">
      <c r="B37" s="346"/>
      <c r="C37" s="41" t="s">
        <v>31</v>
      </c>
      <c r="D37" s="42">
        <v>5244267.415161836</v>
      </c>
      <c r="E37" s="43">
        <v>611730.75830527651</v>
      </c>
      <c r="F37" s="42">
        <v>38549056.811989486</v>
      </c>
      <c r="G37" s="44">
        <v>5247250.768006308</v>
      </c>
      <c r="H37" s="44">
        <v>15946518.355792681</v>
      </c>
      <c r="I37" s="43">
        <v>2727549.2878404544</v>
      </c>
      <c r="J37" s="45">
        <v>59739842.582943998</v>
      </c>
      <c r="K37" s="43">
        <v>8586530.8141520377</v>
      </c>
    </row>
    <row r="38" spans="2:11" x14ac:dyDescent="0.2">
      <c r="B38" s="346"/>
      <c r="C38" s="41" t="s">
        <v>32</v>
      </c>
      <c r="D38" s="42">
        <v>4723321.4661014928</v>
      </c>
      <c r="E38" s="43">
        <v>419155.21525986493</v>
      </c>
      <c r="F38" s="42">
        <v>41614732.219846815</v>
      </c>
      <c r="G38" s="44">
        <v>4784420.6249412922</v>
      </c>
      <c r="H38" s="44">
        <v>17536811.706912342</v>
      </c>
      <c r="I38" s="43">
        <v>2990459.7740684431</v>
      </c>
      <c r="J38" s="45">
        <v>63874865.392860644</v>
      </c>
      <c r="K38" s="43">
        <v>8194035.6142696002</v>
      </c>
    </row>
    <row r="39" spans="2:11" x14ac:dyDescent="0.2">
      <c r="B39" s="346"/>
      <c r="C39" s="41" t="s">
        <v>33</v>
      </c>
      <c r="D39" s="42">
        <v>4437368.6560706226</v>
      </c>
      <c r="E39" s="43">
        <v>447319.57670528913</v>
      </c>
      <c r="F39" s="42">
        <v>37439358.839585058</v>
      </c>
      <c r="G39" s="44">
        <v>5481772.7197479857</v>
      </c>
      <c r="H39" s="44">
        <v>14761398.420669438</v>
      </c>
      <c r="I39" s="43">
        <v>2092491.865977684</v>
      </c>
      <c r="J39" s="45">
        <v>56638125.916325115</v>
      </c>
      <c r="K39" s="43">
        <v>8021584.1624309588</v>
      </c>
    </row>
    <row r="40" spans="2:11" ht="13.5" thickBot="1" x14ac:dyDescent="0.25">
      <c r="B40" s="347"/>
      <c r="C40" s="46" t="s">
        <v>34</v>
      </c>
      <c r="D40" s="169">
        <v>4226608.9837651709</v>
      </c>
      <c r="E40" s="170">
        <v>408611.6975998503</v>
      </c>
      <c r="F40" s="169">
        <v>33178083.970148806</v>
      </c>
      <c r="G40" s="171">
        <v>4646492.7469296148</v>
      </c>
      <c r="H40" s="171">
        <v>13384599.021523941</v>
      </c>
      <c r="I40" s="170">
        <v>1999878.1565820316</v>
      </c>
      <c r="J40" s="172">
        <v>50789291.975437917</v>
      </c>
      <c r="K40" s="170">
        <v>7054982.6011114968</v>
      </c>
    </row>
    <row r="41" spans="2:11" ht="13.5" thickBot="1" x14ac:dyDescent="0.25">
      <c r="B41" s="348">
        <v>2013</v>
      </c>
      <c r="C41" s="344"/>
      <c r="D41" s="54">
        <v>67177381.376664028</v>
      </c>
      <c r="E41" s="54">
        <v>6585253.4417386511</v>
      </c>
      <c r="F41" s="54">
        <v>520329337.58347321</v>
      </c>
      <c r="G41" s="54">
        <v>70304509.817167073</v>
      </c>
      <c r="H41" s="54">
        <v>186493243.03011072</v>
      </c>
      <c r="I41" s="54">
        <v>29998106.284832511</v>
      </c>
      <c r="J41" s="54">
        <v>773999961.99024796</v>
      </c>
      <c r="K41" s="55">
        <v>106887869.54373823</v>
      </c>
    </row>
    <row r="42" spans="2:11" x14ac:dyDescent="0.2">
      <c r="B42" s="345">
        <v>2014</v>
      </c>
      <c r="C42" s="36" t="s">
        <v>23</v>
      </c>
      <c r="D42" s="37">
        <v>5420667.4166614292</v>
      </c>
      <c r="E42" s="38">
        <v>527889.48523665906</v>
      </c>
      <c r="F42" s="37">
        <v>38592535.269420043</v>
      </c>
      <c r="G42" s="39">
        <v>4912075.2726282943</v>
      </c>
      <c r="H42" s="39">
        <v>17738595.756718274</v>
      </c>
      <c r="I42" s="38">
        <v>2877652.7598641156</v>
      </c>
      <c r="J42" s="40">
        <v>61751798.442799747</v>
      </c>
      <c r="K42" s="38">
        <v>8317617.5177290691</v>
      </c>
    </row>
    <row r="43" spans="2:11" x14ac:dyDescent="0.2">
      <c r="B43" s="346"/>
      <c r="C43" s="41" t="s">
        <v>24</v>
      </c>
      <c r="D43" s="42">
        <v>4106438.7705263114</v>
      </c>
      <c r="E43" s="43">
        <v>454567.09814806102</v>
      </c>
      <c r="F43" s="42">
        <v>31549668.118320424</v>
      </c>
      <c r="G43" s="44">
        <v>4120538.062898247</v>
      </c>
      <c r="H43" s="44">
        <v>13082413.39360337</v>
      </c>
      <c r="I43" s="43">
        <v>2278357.6832854766</v>
      </c>
      <c r="J43" s="45">
        <v>48738520.282450102</v>
      </c>
      <c r="K43" s="43">
        <v>6853462.8443317842</v>
      </c>
    </row>
    <row r="44" spans="2:11" x14ac:dyDescent="0.2">
      <c r="B44" s="346"/>
      <c r="C44" s="41" t="s">
        <v>25</v>
      </c>
      <c r="D44" s="42">
        <v>4333641.0295948973</v>
      </c>
      <c r="E44" s="43">
        <v>451499.19987773901</v>
      </c>
      <c r="F44" s="42">
        <v>38643419.597567171</v>
      </c>
      <c r="G44" s="44">
        <v>5057360.0287939021</v>
      </c>
      <c r="H44" s="44">
        <v>19107804.716890085</v>
      </c>
      <c r="I44" s="43">
        <v>2895505.4720799075</v>
      </c>
      <c r="J44" s="45">
        <v>62084865.344052151</v>
      </c>
      <c r="K44" s="43">
        <v>8404364.7007515486</v>
      </c>
    </row>
    <row r="45" spans="2:11" x14ac:dyDescent="0.2">
      <c r="B45" s="346"/>
      <c r="C45" s="41" t="s">
        <v>26</v>
      </c>
      <c r="D45" s="42">
        <v>4275572.0103130955</v>
      </c>
      <c r="E45" s="43">
        <v>496328.63930687722</v>
      </c>
      <c r="F45" s="42">
        <v>37358737.373200156</v>
      </c>
      <c r="G45" s="44">
        <v>5498657.250147664</v>
      </c>
      <c r="H45" s="44">
        <v>17555594.298287444</v>
      </c>
      <c r="I45" s="43">
        <v>3083378.8820414268</v>
      </c>
      <c r="J45" s="45">
        <v>59189903.681800693</v>
      </c>
      <c r="K45" s="43">
        <v>9078364.7714959681</v>
      </c>
    </row>
    <row r="46" spans="2:11" x14ac:dyDescent="0.2">
      <c r="B46" s="346"/>
      <c r="C46" s="41" t="s">
        <v>27</v>
      </c>
      <c r="D46" s="42">
        <v>4139390.0732441307</v>
      </c>
      <c r="E46" s="43">
        <v>484463.45213113737</v>
      </c>
      <c r="F46" s="42">
        <v>37637742.382924892</v>
      </c>
      <c r="G46" s="44">
        <v>5384146.1368586365</v>
      </c>
      <c r="H46" s="44">
        <v>17146834.395183694</v>
      </c>
      <c r="I46" s="43">
        <v>2812191.042260251</v>
      </c>
      <c r="J46" s="45">
        <v>58923966.851352714</v>
      </c>
      <c r="K46" s="43">
        <v>8680800.6312500257</v>
      </c>
    </row>
    <row r="47" spans="2:11" x14ac:dyDescent="0.2">
      <c r="B47" s="346"/>
      <c r="C47" s="41" t="s">
        <v>28</v>
      </c>
      <c r="D47" s="42">
        <v>4553837.1879513785</v>
      </c>
      <c r="E47" s="43">
        <v>465266.8690275806</v>
      </c>
      <c r="F47" s="42">
        <v>36763239.571143091</v>
      </c>
      <c r="G47" s="44">
        <v>5373295.4150000783</v>
      </c>
      <c r="H47" s="44">
        <v>15771052.83431286</v>
      </c>
      <c r="I47" s="43">
        <v>2775261.6692934558</v>
      </c>
      <c r="J47" s="45">
        <v>57088129.593407325</v>
      </c>
      <c r="K47" s="43">
        <v>8613823.9533211142</v>
      </c>
    </row>
    <row r="48" spans="2:11" x14ac:dyDescent="0.2">
      <c r="B48" s="346"/>
      <c r="C48" s="41" t="s">
        <v>29</v>
      </c>
      <c r="D48" s="42">
        <v>3703149.1652956679</v>
      </c>
      <c r="E48" s="43">
        <v>390003.4386512402</v>
      </c>
      <c r="F48" s="42">
        <v>39606057.082372069</v>
      </c>
      <c r="G48" s="44">
        <v>5435984.9245545259</v>
      </c>
      <c r="H48" s="44">
        <v>16994946.063869864</v>
      </c>
      <c r="I48" s="43">
        <v>2470327.9764893469</v>
      </c>
      <c r="J48" s="45">
        <v>60304152.311537601</v>
      </c>
      <c r="K48" s="43">
        <v>8296316.3396951137</v>
      </c>
    </row>
    <row r="49" spans="2:14" x14ac:dyDescent="0.2">
      <c r="B49" s="346"/>
      <c r="C49" s="41" t="s">
        <v>30</v>
      </c>
      <c r="D49" s="42">
        <v>3782918.8165066824</v>
      </c>
      <c r="E49" s="43">
        <v>403145.13833679294</v>
      </c>
      <c r="F49" s="42">
        <v>36051238.489574634</v>
      </c>
      <c r="G49" s="44">
        <v>4872387.2079078481</v>
      </c>
      <c r="H49" s="44">
        <v>19934925.294138309</v>
      </c>
      <c r="I49" s="43">
        <v>2622344.5490481765</v>
      </c>
      <c r="J49" s="45">
        <v>59769082.600219622</v>
      </c>
      <c r="K49" s="43">
        <v>7897876.8952928167</v>
      </c>
    </row>
    <row r="50" spans="2:14" x14ac:dyDescent="0.2">
      <c r="B50" s="346"/>
      <c r="C50" s="41" t="s">
        <v>31</v>
      </c>
      <c r="D50" s="42">
        <v>3865511.0156545746</v>
      </c>
      <c r="E50" s="43">
        <v>394930.47478657257</v>
      </c>
      <c r="F50" s="42">
        <v>38158385.61900264</v>
      </c>
      <c r="G50" s="44">
        <v>5416500.4778814344</v>
      </c>
      <c r="H50" s="44">
        <v>21028953.634669822</v>
      </c>
      <c r="I50" s="43">
        <v>2826484.5537367412</v>
      </c>
      <c r="J50" s="45">
        <v>63052850.269327037</v>
      </c>
      <c r="K50" s="43">
        <v>8637915.5064047482</v>
      </c>
    </row>
    <row r="51" spans="2:14" x14ac:dyDescent="0.2">
      <c r="B51" s="346"/>
      <c r="C51" s="41" t="s">
        <v>32</v>
      </c>
      <c r="D51" s="42" t="s">
        <v>51</v>
      </c>
      <c r="E51" s="43" t="s">
        <v>51</v>
      </c>
      <c r="F51" s="42" t="s">
        <v>51</v>
      </c>
      <c r="G51" s="44" t="s">
        <v>51</v>
      </c>
      <c r="H51" s="44" t="s">
        <v>51</v>
      </c>
      <c r="I51" s="43" t="s">
        <v>51</v>
      </c>
      <c r="J51" s="45" t="s">
        <v>51</v>
      </c>
      <c r="K51" s="43" t="s">
        <v>51</v>
      </c>
    </row>
    <row r="52" spans="2:14" x14ac:dyDescent="0.2">
      <c r="B52" s="346"/>
      <c r="C52" s="41" t="s">
        <v>33</v>
      </c>
      <c r="D52" s="42" t="s">
        <v>51</v>
      </c>
      <c r="E52" s="43" t="s">
        <v>51</v>
      </c>
      <c r="F52" s="42" t="s">
        <v>51</v>
      </c>
      <c r="G52" s="44" t="s">
        <v>51</v>
      </c>
      <c r="H52" s="44" t="s">
        <v>51</v>
      </c>
      <c r="I52" s="43" t="s">
        <v>51</v>
      </c>
      <c r="J52" s="45" t="s">
        <v>51</v>
      </c>
      <c r="K52" s="43" t="s">
        <v>51</v>
      </c>
    </row>
    <row r="53" spans="2:14" ht="13.5" thickBot="1" x14ac:dyDescent="0.25">
      <c r="B53" s="347"/>
      <c r="C53" s="46" t="s">
        <v>34</v>
      </c>
      <c r="D53" s="169" t="s">
        <v>51</v>
      </c>
      <c r="E53" s="170" t="s">
        <v>51</v>
      </c>
      <c r="F53" s="169" t="s">
        <v>51</v>
      </c>
      <c r="G53" s="171" t="s">
        <v>51</v>
      </c>
      <c r="H53" s="171" t="s">
        <v>51</v>
      </c>
      <c r="I53" s="170" t="s">
        <v>51</v>
      </c>
      <c r="J53" s="172" t="s">
        <v>51</v>
      </c>
      <c r="K53" s="170" t="s">
        <v>51</v>
      </c>
    </row>
    <row r="54" spans="2:14" ht="13.5" thickBot="1" x14ac:dyDescent="0.25">
      <c r="B54" s="348">
        <v>2014</v>
      </c>
      <c r="C54" s="344"/>
      <c r="D54" s="54">
        <v>38181125.485748164</v>
      </c>
      <c r="E54" s="54">
        <v>4068093.7955026599</v>
      </c>
      <c r="F54" s="54">
        <v>334361023.50352508</v>
      </c>
      <c r="G54" s="54">
        <v>46070944.77667062</v>
      </c>
      <c r="H54" s="54">
        <v>158361120.38767371</v>
      </c>
      <c r="I54" s="54">
        <v>24641504.588098902</v>
      </c>
      <c r="J54" s="54">
        <v>530903269.37694705</v>
      </c>
      <c r="K54" s="55">
        <v>74780543.160272181</v>
      </c>
    </row>
    <row r="55" spans="2:14" ht="12.75" customHeight="1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ht="12.75" customHeight="1" x14ac:dyDescent="0.2">
      <c r="B56" s="173" t="s">
        <v>36</v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</row>
    <row r="57" spans="2:14" x14ac:dyDescent="0.2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2:14" x14ac:dyDescent="0.2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B61" s="377"/>
      <c r="C61" s="382"/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B62" s="382"/>
      <c r="C62" s="382"/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5598115.1147220023</v>
      </c>
      <c r="E63" s="64">
        <v>548771.12014488759</v>
      </c>
      <c r="F63" s="65">
        <v>43360778.1319561</v>
      </c>
      <c r="G63" s="66">
        <v>5858709.1514305891</v>
      </c>
      <c r="H63" s="65">
        <v>15541103.585842559</v>
      </c>
      <c r="I63" s="66">
        <v>2499842.1904027094</v>
      </c>
      <c r="J63" s="65">
        <v>64499996.832520664</v>
      </c>
      <c r="K63" s="66">
        <v>8907322.4619781859</v>
      </c>
      <c r="L63" s="67"/>
      <c r="M63" s="67"/>
    </row>
    <row r="64" spans="2:14" x14ac:dyDescent="0.2">
      <c r="B64" s="350"/>
      <c r="C64" s="68" t="s">
        <v>38</v>
      </c>
      <c r="D64" s="69">
        <v>6870539.1368338652</v>
      </c>
      <c r="E64" s="70">
        <v>684317.67541711533</v>
      </c>
      <c r="F64" s="71">
        <v>53273527.932478249</v>
      </c>
      <c r="G64" s="72">
        <v>7107878.9056046158</v>
      </c>
      <c r="H64" s="71">
        <v>18924825.739495274</v>
      </c>
      <c r="I64" s="72">
        <v>3151453.1428955644</v>
      </c>
      <c r="J64" s="71">
        <v>76211626.412825167</v>
      </c>
      <c r="K64" s="72">
        <v>10729319.296354327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4226608.9837651709</v>
      </c>
      <c r="E65" s="75">
        <v>408611.6975998503</v>
      </c>
      <c r="F65" s="76">
        <v>33178083.970148806</v>
      </c>
      <c r="G65" s="77">
        <v>4646492.7469296148</v>
      </c>
      <c r="H65" s="76">
        <v>11735480.074941399</v>
      </c>
      <c r="I65" s="77">
        <v>1948127.804066048</v>
      </c>
      <c r="J65" s="76">
        <v>50789291.975437917</v>
      </c>
      <c r="K65" s="77">
        <v>7054982.6011114968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4242347.2761942409</v>
      </c>
      <c r="E66" s="64">
        <v>452010.42172251776</v>
      </c>
      <c r="F66" s="65">
        <v>37151224.833725005</v>
      </c>
      <c r="G66" s="66">
        <v>5118993.8640745133</v>
      </c>
      <c r="H66" s="65">
        <v>17595680.043074857</v>
      </c>
      <c r="I66" s="66">
        <v>2737944.9542332115</v>
      </c>
      <c r="J66" s="65">
        <v>58989252.152994119</v>
      </c>
      <c r="K66" s="66">
        <v>8308949.2400302421</v>
      </c>
      <c r="L66" s="67"/>
      <c r="M66" s="67"/>
    </row>
    <row r="67" spans="1:16" x14ac:dyDescent="0.2">
      <c r="B67" s="350"/>
      <c r="C67" s="68" t="s">
        <v>38</v>
      </c>
      <c r="D67" s="69">
        <v>5420667.4166614292</v>
      </c>
      <c r="E67" s="70">
        <v>527889.48523665906</v>
      </c>
      <c r="F67" s="71">
        <v>39606057.082372069</v>
      </c>
      <c r="G67" s="72">
        <v>5498657.250147664</v>
      </c>
      <c r="H67" s="71">
        <v>21028953.634669822</v>
      </c>
      <c r="I67" s="72">
        <v>3083378.8820414268</v>
      </c>
      <c r="J67" s="71">
        <v>63052850.269327037</v>
      </c>
      <c r="K67" s="72">
        <v>9078364.7714959681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3703149.1652956679</v>
      </c>
      <c r="E68" s="75">
        <v>390003.4386512402</v>
      </c>
      <c r="F68" s="76">
        <v>31549668.118320424</v>
      </c>
      <c r="G68" s="77">
        <v>4120538.062898247</v>
      </c>
      <c r="H68" s="76">
        <v>13082413.39360337</v>
      </c>
      <c r="I68" s="77">
        <v>2278357.6832854766</v>
      </c>
      <c r="J68" s="76">
        <v>48738520.282450102</v>
      </c>
      <c r="K68" s="77">
        <v>6853462.8443317842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134" t="s">
        <v>49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N75" s="20"/>
      <c r="O75" s="20"/>
      <c r="P75" s="20"/>
    </row>
    <row r="76" spans="1:16" ht="13.5" customHeight="1" thickBot="1" x14ac:dyDescent="0.25">
      <c r="B76" s="353"/>
      <c r="C76" s="353"/>
      <c r="D76" s="383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20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9</v>
      </c>
      <c r="D79" s="90">
        <v>2014</v>
      </c>
      <c r="E79" s="91">
        <v>209676.69076509119</v>
      </c>
      <c r="F79" s="92">
        <v>20277.567428203958</v>
      </c>
      <c r="G79" s="91">
        <v>1742207.3675077423</v>
      </c>
      <c r="H79" s="93">
        <v>273403.43311164132</v>
      </c>
      <c r="I79" s="93">
        <v>735926.17863972508</v>
      </c>
      <c r="J79" s="92">
        <v>85936.678605879075</v>
      </c>
      <c r="K79" s="91">
        <v>2687810.2369125588</v>
      </c>
      <c r="L79" s="92">
        <v>379617.67914572434</v>
      </c>
      <c r="M79" s="78"/>
      <c r="N79" s="94"/>
    </row>
    <row r="80" spans="1:16" x14ac:dyDescent="0.2">
      <c r="A80" s="87"/>
      <c r="B80" s="95">
        <v>2</v>
      </c>
      <c r="C80" s="96">
        <v>9</v>
      </c>
      <c r="D80" s="97">
        <v>2014</v>
      </c>
      <c r="E80" s="98">
        <v>319474.17367196915</v>
      </c>
      <c r="F80" s="99">
        <v>47509.889963159774</v>
      </c>
      <c r="G80" s="98">
        <v>1724324.2084342055</v>
      </c>
      <c r="H80" s="100">
        <v>279819.11790401174</v>
      </c>
      <c r="I80" s="100">
        <v>739749.72946029913</v>
      </c>
      <c r="J80" s="99">
        <v>81906.306539565077</v>
      </c>
      <c r="K80" s="98">
        <v>2783548.1115664737</v>
      </c>
      <c r="L80" s="99">
        <v>409235.31440673664</v>
      </c>
      <c r="M80" s="101"/>
      <c r="N80" s="94"/>
    </row>
    <row r="81" spans="1:14" x14ac:dyDescent="0.2">
      <c r="A81" s="87"/>
      <c r="B81" s="95">
        <v>3</v>
      </c>
      <c r="C81" s="96">
        <v>9</v>
      </c>
      <c r="D81" s="97">
        <v>2014</v>
      </c>
      <c r="E81" s="98">
        <v>112535.53711436059</v>
      </c>
      <c r="F81" s="99">
        <v>15050.725477136339</v>
      </c>
      <c r="G81" s="98">
        <v>1590945.4633454485</v>
      </c>
      <c r="H81" s="100">
        <v>188603.60583382638</v>
      </c>
      <c r="I81" s="100">
        <v>1466806.5751331248</v>
      </c>
      <c r="J81" s="99">
        <v>227919.67403431662</v>
      </c>
      <c r="K81" s="98">
        <v>3170287.5755929342</v>
      </c>
      <c r="L81" s="99">
        <v>431574.00534527935</v>
      </c>
      <c r="M81" s="101"/>
      <c r="N81" s="94"/>
    </row>
    <row r="82" spans="1:14" x14ac:dyDescent="0.2">
      <c r="A82" s="87"/>
      <c r="B82" s="95">
        <v>4</v>
      </c>
      <c r="C82" s="96">
        <v>9</v>
      </c>
      <c r="D82" s="97">
        <v>2014</v>
      </c>
      <c r="E82" s="98">
        <v>257291.40070006115</v>
      </c>
      <c r="F82" s="99">
        <v>29894.829914021619</v>
      </c>
      <c r="G82" s="98">
        <v>2119627.2422313602</v>
      </c>
      <c r="H82" s="100">
        <v>417298.59480221581</v>
      </c>
      <c r="I82" s="100">
        <v>1363080.5332087271</v>
      </c>
      <c r="J82" s="99">
        <v>166949.71425440087</v>
      </c>
      <c r="K82" s="98">
        <v>3739999.1761401482</v>
      </c>
      <c r="L82" s="99">
        <v>614143.13897063828</v>
      </c>
      <c r="M82" s="101"/>
      <c r="N82" s="94"/>
    </row>
    <row r="83" spans="1:14" x14ac:dyDescent="0.2">
      <c r="A83" s="87"/>
      <c r="B83" s="95">
        <v>5</v>
      </c>
      <c r="C83" s="96">
        <v>9</v>
      </c>
      <c r="D83" s="97">
        <v>2014</v>
      </c>
      <c r="E83" s="98">
        <v>226207.48672539441</v>
      </c>
      <c r="F83" s="99">
        <v>30639.866870128339</v>
      </c>
      <c r="G83" s="98">
        <v>1599325.310626786</v>
      </c>
      <c r="H83" s="100">
        <v>347908.52399269567</v>
      </c>
      <c r="I83" s="100">
        <v>1042907.3138697735</v>
      </c>
      <c r="J83" s="99">
        <v>99159.739128891</v>
      </c>
      <c r="K83" s="98">
        <v>2868440.1112219538</v>
      </c>
      <c r="L83" s="99">
        <v>477708.12999171496</v>
      </c>
      <c r="M83" s="101"/>
      <c r="N83" s="94"/>
    </row>
    <row r="84" spans="1:14" x14ac:dyDescent="0.2">
      <c r="A84" s="87"/>
      <c r="B84" s="95">
        <v>8</v>
      </c>
      <c r="C84" s="96">
        <v>9</v>
      </c>
      <c r="D84" s="97">
        <v>2014</v>
      </c>
      <c r="E84" s="98">
        <v>270375.83527907089</v>
      </c>
      <c r="F84" s="99">
        <v>18278.359400419504</v>
      </c>
      <c r="G84" s="98">
        <v>1836723.4374993609</v>
      </c>
      <c r="H84" s="100">
        <v>304493.85764396924</v>
      </c>
      <c r="I84" s="100">
        <v>2092912.9240838322</v>
      </c>
      <c r="J84" s="99">
        <v>262917.05057724117</v>
      </c>
      <c r="K84" s="98">
        <v>4200012.1968622636</v>
      </c>
      <c r="L84" s="99">
        <v>585689.26762162987</v>
      </c>
      <c r="M84" s="101"/>
      <c r="N84" s="94"/>
    </row>
    <row r="85" spans="1:14" x14ac:dyDescent="0.2">
      <c r="A85" s="87"/>
      <c r="B85" s="95">
        <v>9</v>
      </c>
      <c r="C85" s="96">
        <v>9</v>
      </c>
      <c r="D85" s="97">
        <v>2014</v>
      </c>
      <c r="E85" s="98">
        <v>144311.83499803516</v>
      </c>
      <c r="F85" s="99">
        <v>14668.668764202361</v>
      </c>
      <c r="G85" s="98">
        <v>2179896.3023116752</v>
      </c>
      <c r="H85" s="100">
        <v>325375.87502605544</v>
      </c>
      <c r="I85" s="100">
        <v>1537309.6949512206</v>
      </c>
      <c r="J85" s="99">
        <v>168943.44146320625</v>
      </c>
      <c r="K85" s="98">
        <v>3861517.8322609309</v>
      </c>
      <c r="L85" s="99">
        <v>508987.98525346408</v>
      </c>
      <c r="M85" s="101"/>
      <c r="N85" s="94"/>
    </row>
    <row r="86" spans="1:14" x14ac:dyDescent="0.2">
      <c r="A86" s="87"/>
      <c r="B86" s="95">
        <v>10</v>
      </c>
      <c r="C86" s="96">
        <v>9</v>
      </c>
      <c r="D86" s="97">
        <v>2014</v>
      </c>
      <c r="E86" s="98">
        <v>176706.6192929736</v>
      </c>
      <c r="F86" s="99">
        <v>15754.759224431913</v>
      </c>
      <c r="G86" s="98">
        <v>2509407.641921869</v>
      </c>
      <c r="H86" s="100">
        <v>265664.5275264206</v>
      </c>
      <c r="I86" s="100">
        <v>1303777.9649761959</v>
      </c>
      <c r="J86" s="99">
        <v>157774.74092750784</v>
      </c>
      <c r="K86" s="98">
        <v>3989892.2261910383</v>
      </c>
      <c r="L86" s="99">
        <v>439194.02767836035</v>
      </c>
      <c r="M86" s="101"/>
      <c r="N86" s="94"/>
    </row>
    <row r="87" spans="1:14" x14ac:dyDescent="0.2">
      <c r="A87" s="87"/>
      <c r="B87" s="95">
        <v>11</v>
      </c>
      <c r="C87" s="96">
        <v>9</v>
      </c>
      <c r="D87" s="97">
        <v>2014</v>
      </c>
      <c r="E87" s="98">
        <v>144939.83018516636</v>
      </c>
      <c r="F87" s="99">
        <v>16432.051604549608</v>
      </c>
      <c r="G87" s="98">
        <v>2060565.4209268477</v>
      </c>
      <c r="H87" s="100">
        <v>248410.95669916383</v>
      </c>
      <c r="I87" s="100">
        <v>1747367.5918587723</v>
      </c>
      <c r="J87" s="99">
        <v>241458.16623506314</v>
      </c>
      <c r="K87" s="98">
        <v>3952872.8429707866</v>
      </c>
      <c r="L87" s="99">
        <v>506301.17453877663</v>
      </c>
      <c r="M87" s="101"/>
      <c r="N87" s="94"/>
    </row>
    <row r="88" spans="1:14" x14ac:dyDescent="0.2">
      <c r="A88" s="87"/>
      <c r="B88" s="95">
        <v>12</v>
      </c>
      <c r="C88" s="96">
        <v>9</v>
      </c>
      <c r="D88" s="97">
        <v>2014</v>
      </c>
      <c r="E88" s="98">
        <v>149122.13985156067</v>
      </c>
      <c r="F88" s="99">
        <v>14192.635225539703</v>
      </c>
      <c r="G88" s="98">
        <v>1968754.4482156776</v>
      </c>
      <c r="H88" s="100">
        <v>267886.50219608902</v>
      </c>
      <c r="I88" s="100">
        <v>1253278.8926695362</v>
      </c>
      <c r="J88" s="99">
        <v>164726.80197580234</v>
      </c>
      <c r="K88" s="98">
        <v>3371155.4807367744</v>
      </c>
      <c r="L88" s="99">
        <v>446805.93939743104</v>
      </c>
      <c r="M88" s="101"/>
      <c r="N88" s="94"/>
    </row>
    <row r="89" spans="1:14" x14ac:dyDescent="0.2">
      <c r="A89" s="87"/>
      <c r="B89" s="95">
        <v>15</v>
      </c>
      <c r="C89" s="96">
        <v>9</v>
      </c>
      <c r="D89" s="97">
        <v>2014</v>
      </c>
      <c r="E89" s="98">
        <v>110609.08081611917</v>
      </c>
      <c r="F89" s="99">
        <v>11320.077246867591</v>
      </c>
      <c r="G89" s="98">
        <v>2558993.365983746</v>
      </c>
      <c r="H89" s="100">
        <v>278527.09977649845</v>
      </c>
      <c r="I89" s="100">
        <v>1897933.816623772</v>
      </c>
      <c r="J89" s="99">
        <v>233020.40880460545</v>
      </c>
      <c r="K89" s="98">
        <v>4567536.2634236366</v>
      </c>
      <c r="L89" s="99">
        <v>522867.58582797146</v>
      </c>
      <c r="M89" s="101"/>
      <c r="N89" s="94"/>
    </row>
    <row r="90" spans="1:14" x14ac:dyDescent="0.2">
      <c r="A90" s="87"/>
      <c r="B90" s="95">
        <v>16</v>
      </c>
      <c r="C90" s="96">
        <v>9</v>
      </c>
      <c r="D90" s="97">
        <v>2014</v>
      </c>
      <c r="E90" s="98">
        <v>165710.58238132874</v>
      </c>
      <c r="F90" s="99">
        <v>14025.680898252933</v>
      </c>
      <c r="G90" s="98">
        <v>1845484.1135948612</v>
      </c>
      <c r="H90" s="100">
        <v>202991.31999630071</v>
      </c>
      <c r="I90" s="100">
        <v>446432.54501858051</v>
      </c>
      <c r="J90" s="99">
        <v>44670.736399253416</v>
      </c>
      <c r="K90" s="98">
        <v>2457627.2409947705</v>
      </c>
      <c r="L90" s="99">
        <v>261687.73729380706</v>
      </c>
      <c r="M90" s="101"/>
      <c r="N90" s="94"/>
    </row>
    <row r="91" spans="1:14" x14ac:dyDescent="0.2">
      <c r="A91" s="87"/>
      <c r="B91" s="95">
        <v>17</v>
      </c>
      <c r="C91" s="96">
        <v>9</v>
      </c>
      <c r="D91" s="97">
        <v>2014</v>
      </c>
      <c r="E91" s="98">
        <v>150229.32434316893</v>
      </c>
      <c r="F91" s="99">
        <v>12018.448012665052</v>
      </c>
      <c r="G91" s="98">
        <v>1274146.5366107519</v>
      </c>
      <c r="H91" s="100">
        <v>178524.03487436002</v>
      </c>
      <c r="I91" s="100">
        <v>375713.54485650762</v>
      </c>
      <c r="J91" s="99">
        <v>57531.42989423337</v>
      </c>
      <c r="K91" s="98">
        <v>1800089.4058104283</v>
      </c>
      <c r="L91" s="99">
        <v>248073.91278125843</v>
      </c>
      <c r="M91" s="101"/>
      <c r="N91" s="94"/>
    </row>
    <row r="92" spans="1:14" x14ac:dyDescent="0.2">
      <c r="A92" s="87"/>
      <c r="B92" s="95">
        <v>22</v>
      </c>
      <c r="C92" s="96">
        <v>9</v>
      </c>
      <c r="D92" s="97">
        <v>2014</v>
      </c>
      <c r="E92" s="98">
        <v>195590.91090912148</v>
      </c>
      <c r="F92" s="99">
        <v>16384.641934723699</v>
      </c>
      <c r="G92" s="98">
        <v>1405404.6036425456</v>
      </c>
      <c r="H92" s="100">
        <v>207728.52930364088</v>
      </c>
      <c r="I92" s="100">
        <v>146552.68592637478</v>
      </c>
      <c r="J92" s="99">
        <v>37699.429583059806</v>
      </c>
      <c r="K92" s="98">
        <v>1747548.2004780418</v>
      </c>
      <c r="L92" s="99">
        <v>261812.60082142439</v>
      </c>
      <c r="M92" s="101"/>
      <c r="N92" s="94"/>
    </row>
    <row r="93" spans="1:14" x14ac:dyDescent="0.2">
      <c r="A93" s="87"/>
      <c r="B93" s="95">
        <v>23</v>
      </c>
      <c r="C93" s="96">
        <v>9</v>
      </c>
      <c r="D93" s="97">
        <v>2014</v>
      </c>
      <c r="E93" s="98">
        <v>254062.94377706709</v>
      </c>
      <c r="F93" s="99">
        <v>39699.670734226129</v>
      </c>
      <c r="G93" s="98">
        <v>1811877.9913252052</v>
      </c>
      <c r="H93" s="100">
        <v>304551.57938403619</v>
      </c>
      <c r="I93" s="100">
        <v>333346.27278632822</v>
      </c>
      <c r="J93" s="99">
        <v>81999.713948297678</v>
      </c>
      <c r="K93" s="98">
        <v>2399287.2078886004</v>
      </c>
      <c r="L93" s="99">
        <v>426250.96406655997</v>
      </c>
      <c r="M93" s="101"/>
      <c r="N93" s="94"/>
    </row>
    <row r="94" spans="1:14" x14ac:dyDescent="0.2">
      <c r="A94" s="87"/>
      <c r="B94" s="95">
        <v>24</v>
      </c>
      <c r="C94" s="96">
        <v>9</v>
      </c>
      <c r="D94" s="97">
        <v>2014</v>
      </c>
      <c r="E94" s="98">
        <v>259540.64974512745</v>
      </c>
      <c r="F94" s="99">
        <v>12838.647957687825</v>
      </c>
      <c r="G94" s="98">
        <v>1491068.6033483259</v>
      </c>
      <c r="H94" s="100">
        <v>203382.15585873733</v>
      </c>
      <c r="I94" s="100">
        <v>884540.17697484582</v>
      </c>
      <c r="J94" s="99">
        <v>147740.69096618355</v>
      </c>
      <c r="K94" s="98">
        <v>2635149.4300682992</v>
      </c>
      <c r="L94" s="99">
        <v>363961.4947826087</v>
      </c>
      <c r="M94" s="101"/>
      <c r="N94" s="94"/>
    </row>
    <row r="95" spans="1:14" x14ac:dyDescent="0.2">
      <c r="A95" s="87"/>
      <c r="B95" s="95">
        <v>25</v>
      </c>
      <c r="C95" s="96">
        <v>9</v>
      </c>
      <c r="D95" s="97">
        <v>2014</v>
      </c>
      <c r="E95" s="98">
        <v>206520.19931871691</v>
      </c>
      <c r="F95" s="99">
        <v>20255.448339372488</v>
      </c>
      <c r="G95" s="98">
        <v>1636502.7088516708</v>
      </c>
      <c r="H95" s="100">
        <v>175334.35182092941</v>
      </c>
      <c r="I95" s="100">
        <v>851984.82511730411</v>
      </c>
      <c r="J95" s="99">
        <v>73663.457089184623</v>
      </c>
      <c r="K95" s="98">
        <v>2695007.7332876921</v>
      </c>
      <c r="L95" s="99">
        <v>269253.25724948652</v>
      </c>
      <c r="M95" s="101"/>
      <c r="N95" s="94"/>
    </row>
    <row r="96" spans="1:14" x14ac:dyDescent="0.2">
      <c r="A96" s="87"/>
      <c r="B96" s="95">
        <v>26</v>
      </c>
      <c r="C96" s="96">
        <v>9</v>
      </c>
      <c r="D96" s="97">
        <v>2014</v>
      </c>
      <c r="E96" s="98">
        <v>203250.04646774975</v>
      </c>
      <c r="F96" s="99">
        <v>13012.545831594063</v>
      </c>
      <c r="G96" s="98">
        <v>2101615.6708987993</v>
      </c>
      <c r="H96" s="100">
        <v>247453.07909702626</v>
      </c>
      <c r="I96" s="100">
        <v>775656.30186171539</v>
      </c>
      <c r="J96" s="99">
        <v>103788.68060309564</v>
      </c>
      <c r="K96" s="98">
        <v>3080522.0192282647</v>
      </c>
      <c r="L96" s="99">
        <v>364254.30553171597</v>
      </c>
      <c r="M96" s="101"/>
      <c r="N96" s="94"/>
    </row>
    <row r="97" spans="1:15" s="105" customFormat="1" ht="12.75" customHeight="1" x14ac:dyDescent="0.2">
      <c r="A97" s="87"/>
      <c r="B97" s="95">
        <v>29</v>
      </c>
      <c r="C97" s="96">
        <v>9</v>
      </c>
      <c r="D97" s="97">
        <v>2014</v>
      </c>
      <c r="E97" s="98">
        <v>173012.38307707699</v>
      </c>
      <c r="F97" s="99">
        <v>17923.282083180471</v>
      </c>
      <c r="G97" s="98">
        <v>2449659.7505619847</v>
      </c>
      <c r="H97" s="100">
        <v>330418.04956308572</v>
      </c>
      <c r="I97" s="100">
        <v>1226018.3952773239</v>
      </c>
      <c r="J97" s="99">
        <v>273314.53153286868</v>
      </c>
      <c r="K97" s="98">
        <v>3848690.528916386</v>
      </c>
      <c r="L97" s="99">
        <v>621655.8631791349</v>
      </c>
      <c r="M97" s="27"/>
    </row>
    <row r="98" spans="1:15" ht="13.5" thickBot="1" x14ac:dyDescent="0.25">
      <c r="B98" s="106">
        <v>30</v>
      </c>
      <c r="C98" s="107">
        <v>9</v>
      </c>
      <c r="D98" s="108">
        <v>2014</v>
      </c>
      <c r="E98" s="109">
        <v>136343.34623541535</v>
      </c>
      <c r="F98" s="110">
        <v>14752.677876209154</v>
      </c>
      <c r="G98" s="109">
        <v>2251855.4311637809</v>
      </c>
      <c r="H98" s="111">
        <v>368725.28347073094</v>
      </c>
      <c r="I98" s="111">
        <v>807657.67137585999</v>
      </c>
      <c r="J98" s="110">
        <v>115363.16117408502</v>
      </c>
      <c r="K98" s="109">
        <v>3195856.4487750563</v>
      </c>
      <c r="L98" s="110">
        <v>498841.12252102513</v>
      </c>
      <c r="M98" s="20"/>
      <c r="N98" s="20"/>
      <c r="O98" s="20"/>
    </row>
    <row r="99" spans="1:15" x14ac:dyDescent="0.2">
      <c r="B99" s="175"/>
      <c r="C99" s="175"/>
      <c r="D99" s="27"/>
      <c r="E99" s="104"/>
      <c r="F99" s="104"/>
      <c r="G99" s="104"/>
      <c r="H99" s="104"/>
      <c r="I99" s="104"/>
      <c r="J99" s="104"/>
      <c r="K99" s="104"/>
      <c r="L99" s="104"/>
      <c r="M99" s="20"/>
      <c r="N99" s="20"/>
      <c r="O99" s="20"/>
    </row>
    <row r="100" spans="1:15" x14ac:dyDescent="0.2">
      <c r="B100" s="175"/>
      <c r="C100" s="175"/>
      <c r="D100" s="27"/>
      <c r="E100" s="104"/>
      <c r="F100" s="104"/>
      <c r="G100" s="104"/>
      <c r="H100" s="104"/>
      <c r="I100" s="104"/>
      <c r="J100" s="104"/>
      <c r="K100" s="104"/>
      <c r="L100" s="104"/>
      <c r="M100" s="20"/>
      <c r="N100" s="20"/>
      <c r="O100" s="20"/>
    </row>
    <row r="101" spans="1:15" ht="13.5" thickBot="1" x14ac:dyDescent="0.25">
      <c r="B101" s="175"/>
      <c r="C101" s="175"/>
      <c r="D101" s="27"/>
      <c r="E101" s="104"/>
      <c r="F101" s="104"/>
      <c r="G101" s="104"/>
      <c r="H101" s="104"/>
      <c r="I101" s="104"/>
      <c r="J101" s="104"/>
      <c r="K101" s="104"/>
      <c r="L101" s="104"/>
      <c r="M101" s="20"/>
      <c r="N101" s="20"/>
      <c r="O101" s="20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4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44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60" t="s">
        <v>20</v>
      </c>
      <c r="E104" s="176" t="s">
        <v>21</v>
      </c>
      <c r="F104" s="60" t="s">
        <v>22</v>
      </c>
      <c r="G104" s="61" t="s">
        <v>21</v>
      </c>
      <c r="H104" s="60" t="s">
        <v>20</v>
      </c>
      <c r="I104" s="61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85"/>
      <c r="D105" s="65">
        <v>193275.55078272877</v>
      </c>
      <c r="E105" s="66">
        <v>19746.523739328626</v>
      </c>
      <c r="F105" s="65">
        <v>1907919.2809501321</v>
      </c>
      <c r="G105" s="66">
        <v>270825.0238940717</v>
      </c>
      <c r="H105" s="65">
        <v>1051447.6817334909</v>
      </c>
      <c r="I105" s="66">
        <v>141324.22768683705</v>
      </c>
      <c r="J105" s="65">
        <v>3152642.5134663521</v>
      </c>
      <c r="K105" s="66">
        <v>431895.77532023739</v>
      </c>
      <c r="L105" s="20"/>
      <c r="M105" s="20"/>
    </row>
    <row r="106" spans="1:15" x14ac:dyDescent="0.2">
      <c r="B106" s="369" t="s">
        <v>38</v>
      </c>
      <c r="C106" s="384"/>
      <c r="D106" s="71">
        <v>319474.17367196915</v>
      </c>
      <c r="E106" s="72">
        <v>47509.889963159774</v>
      </c>
      <c r="F106" s="71">
        <v>2558993.365983746</v>
      </c>
      <c r="G106" s="72">
        <v>417298.59480221581</v>
      </c>
      <c r="H106" s="71">
        <v>2092912.9240838322</v>
      </c>
      <c r="I106" s="72">
        <v>273314.53153286868</v>
      </c>
      <c r="J106" s="71">
        <v>4567536.2634236366</v>
      </c>
      <c r="K106" s="72">
        <v>621655.8631791349</v>
      </c>
      <c r="L106" s="20"/>
      <c r="M106" s="20"/>
    </row>
    <row r="107" spans="1:15" ht="13.5" thickBot="1" x14ac:dyDescent="0.25">
      <c r="B107" s="371" t="s">
        <v>39</v>
      </c>
      <c r="C107" s="386"/>
      <c r="D107" s="76">
        <v>110609.08081611917</v>
      </c>
      <c r="E107" s="77">
        <v>11320.077246867591</v>
      </c>
      <c r="F107" s="76">
        <v>1274146.5366107519</v>
      </c>
      <c r="G107" s="77">
        <v>175334.35182092941</v>
      </c>
      <c r="H107" s="76">
        <v>146552.68592637478</v>
      </c>
      <c r="I107" s="77">
        <v>37699.429583059806</v>
      </c>
      <c r="J107" s="76">
        <v>1747548.2004780418</v>
      </c>
      <c r="K107" s="77">
        <v>248073.91278125843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6"/>
      <c r="M111" s="105"/>
      <c r="N111" s="27"/>
      <c r="O111" s="105"/>
    </row>
    <row r="112" spans="1:15" x14ac:dyDescent="0.2">
      <c r="A112" s="117"/>
      <c r="B112" s="2" t="s">
        <v>50</v>
      </c>
      <c r="N112" s="20"/>
    </row>
    <row r="113" spans="1:17" ht="12" customHeight="1" x14ac:dyDescent="0.2">
      <c r="A113" s="117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20"/>
    </row>
    <row r="114" spans="1:17" ht="16.5" customHeight="1" thickBot="1" x14ac:dyDescent="0.25">
      <c r="A114" s="11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0"/>
    </row>
    <row r="115" spans="1:17" ht="28.5" customHeight="1" thickBot="1" x14ac:dyDescent="0.25">
      <c r="A115" s="117"/>
      <c r="B115" s="118"/>
      <c r="C115" s="118"/>
      <c r="D115" s="118"/>
      <c r="E115" s="118"/>
      <c r="F115" s="119" t="s">
        <v>14</v>
      </c>
      <c r="G115" s="120" t="s">
        <v>46</v>
      </c>
      <c r="H115" s="373" t="s">
        <v>13</v>
      </c>
      <c r="I115" s="374"/>
      <c r="K115" s="121"/>
      <c r="L115" s="121"/>
      <c r="M115" s="121"/>
      <c r="N115" s="27"/>
    </row>
    <row r="116" spans="1:17" ht="16.5" customHeight="1" thickBot="1" x14ac:dyDescent="0.25">
      <c r="B116" s="118"/>
      <c r="C116" s="148"/>
      <c r="D116" s="118"/>
      <c r="E116" s="118"/>
      <c r="F116" s="122"/>
      <c r="G116" s="123" t="s">
        <v>15</v>
      </c>
      <c r="H116" s="124" t="s">
        <v>16</v>
      </c>
      <c r="I116" s="124" t="s">
        <v>17</v>
      </c>
      <c r="K116" s="125"/>
      <c r="L116" s="105"/>
      <c r="M116" s="125"/>
      <c r="N116" s="27"/>
    </row>
    <row r="117" spans="1:17" x14ac:dyDescent="0.2">
      <c r="A117" s="126"/>
      <c r="B117" s="127">
        <v>1</v>
      </c>
      <c r="C117" s="177" t="s">
        <v>52</v>
      </c>
      <c r="D117" s="129"/>
      <c r="E117" s="130"/>
      <c r="F117" s="131">
        <v>16450945.943161741</v>
      </c>
      <c r="G117" s="131">
        <v>4421.9064529768893</v>
      </c>
      <c r="H117" s="132">
        <v>10885963.596570294</v>
      </c>
      <c r="I117" s="178">
        <v>5560560.4401384695</v>
      </c>
      <c r="J117" s="118"/>
      <c r="L117" s="4"/>
      <c r="M117" s="118"/>
      <c r="N117" s="105"/>
      <c r="O117" s="137"/>
      <c r="P117" s="137"/>
      <c r="Q117" s="137"/>
    </row>
    <row r="118" spans="1:17" x14ac:dyDescent="0.2">
      <c r="A118" s="126"/>
      <c r="B118" s="138">
        <v>2</v>
      </c>
      <c r="C118" s="177" t="s">
        <v>53</v>
      </c>
      <c r="D118" s="140"/>
      <c r="E118" s="141"/>
      <c r="F118" s="142">
        <v>8798487.3385589123</v>
      </c>
      <c r="G118" s="142">
        <v>10964.054152687231</v>
      </c>
      <c r="H118" s="179">
        <v>5910166.1379063316</v>
      </c>
      <c r="I118" s="180">
        <v>2877357.1464998941</v>
      </c>
      <c r="J118" s="118"/>
      <c r="M118" s="118"/>
      <c r="N118" s="105"/>
      <c r="O118" s="137"/>
      <c r="P118" s="137"/>
      <c r="Q118" s="137"/>
    </row>
    <row r="119" spans="1:17" x14ac:dyDescent="0.2">
      <c r="A119" s="126"/>
      <c r="B119" s="138">
        <v>3</v>
      </c>
      <c r="C119" s="177" t="s">
        <v>54</v>
      </c>
      <c r="D119" s="140"/>
      <c r="E119" s="141"/>
      <c r="F119" s="142">
        <v>6092161.8157093404</v>
      </c>
      <c r="G119" s="142">
        <v>208274.62226526928</v>
      </c>
      <c r="H119" s="179">
        <v>4616644.4412862808</v>
      </c>
      <c r="I119" s="180">
        <v>1267242.7521577908</v>
      </c>
      <c r="J119" s="118"/>
      <c r="L119" s="4"/>
      <c r="M119" s="118"/>
      <c r="N119" s="105"/>
      <c r="O119" s="137"/>
      <c r="P119" s="137"/>
      <c r="Q119" s="137"/>
    </row>
    <row r="120" spans="1:17" x14ac:dyDescent="0.2">
      <c r="A120" s="126"/>
      <c r="B120" s="138">
        <v>4</v>
      </c>
      <c r="C120" s="177" t="s">
        <v>55</v>
      </c>
      <c r="D120" s="140"/>
      <c r="E120" s="141"/>
      <c r="F120" s="142">
        <v>5493972.1141705345</v>
      </c>
      <c r="G120" s="142">
        <v>291024.03428545897</v>
      </c>
      <c r="H120" s="179">
        <v>3691328.4676201651</v>
      </c>
      <c r="I120" s="180">
        <v>1511619.6122649112</v>
      </c>
      <c r="J120" s="118"/>
      <c r="K120" s="125"/>
      <c r="L120" s="4"/>
      <c r="M120" s="118"/>
      <c r="N120" s="105"/>
      <c r="O120" s="137"/>
      <c r="P120" s="137"/>
      <c r="Q120" s="137"/>
    </row>
    <row r="121" spans="1:17" x14ac:dyDescent="0.2">
      <c r="A121" s="126"/>
      <c r="B121" s="138">
        <v>5</v>
      </c>
      <c r="C121" s="177" t="s">
        <v>56</v>
      </c>
      <c r="D121" s="140"/>
      <c r="E121" s="141"/>
      <c r="F121" s="144">
        <v>4774314.864781836</v>
      </c>
      <c r="G121" s="142">
        <v>337325.94382244808</v>
      </c>
      <c r="H121" s="179">
        <v>1871579.233780517</v>
      </c>
      <c r="I121" s="180">
        <v>2565409.6871788711</v>
      </c>
      <c r="J121" s="118"/>
      <c r="L121" s="4"/>
      <c r="M121" s="118"/>
      <c r="N121" s="105"/>
      <c r="O121" s="137"/>
      <c r="P121" s="137"/>
      <c r="Q121" s="137"/>
    </row>
    <row r="122" spans="1:17" x14ac:dyDescent="0.2">
      <c r="A122" s="126"/>
      <c r="B122" s="138">
        <v>6</v>
      </c>
      <c r="C122" s="177" t="s">
        <v>57</v>
      </c>
      <c r="D122" s="140"/>
      <c r="E122" s="141"/>
      <c r="F122" s="142">
        <v>4390586.4084088914</v>
      </c>
      <c r="G122" s="142">
        <v>82644.965182249653</v>
      </c>
      <c r="H122" s="179">
        <v>2233211.9258910124</v>
      </c>
      <c r="I122" s="180">
        <v>2074729.5173356298</v>
      </c>
      <c r="J122" s="118"/>
      <c r="L122" s="4"/>
      <c r="M122" s="118"/>
      <c r="N122" s="105"/>
      <c r="O122" s="137"/>
      <c r="P122" s="137"/>
      <c r="Q122" s="137"/>
    </row>
    <row r="123" spans="1:17" x14ac:dyDescent="0.2">
      <c r="A123" s="126"/>
      <c r="B123" s="138">
        <v>7</v>
      </c>
      <c r="C123" s="177" t="s">
        <v>58</v>
      </c>
      <c r="D123" s="140"/>
      <c r="E123" s="141"/>
      <c r="F123" s="142">
        <v>3395364.4933279403</v>
      </c>
      <c r="G123" s="142">
        <v>267515.72239253327</v>
      </c>
      <c r="H123" s="179">
        <v>1898744.85184506</v>
      </c>
      <c r="I123" s="180">
        <v>1229103.9190903469</v>
      </c>
      <c r="J123" s="118"/>
      <c r="L123" s="4"/>
      <c r="M123" s="118"/>
      <c r="N123" s="105"/>
      <c r="O123" s="137"/>
      <c r="P123" s="137"/>
      <c r="Q123" s="137"/>
    </row>
    <row r="124" spans="1:17" x14ac:dyDescent="0.2">
      <c r="A124" s="126"/>
      <c r="B124" s="138">
        <v>8</v>
      </c>
      <c r="C124" s="177" t="s">
        <v>59</v>
      </c>
      <c r="D124" s="140"/>
      <c r="E124" s="141"/>
      <c r="F124" s="142">
        <v>2084624.2590260042</v>
      </c>
      <c r="G124" s="142">
        <v>38662.134894561146</v>
      </c>
      <c r="H124" s="179">
        <v>1367959.122845707</v>
      </c>
      <c r="I124" s="180">
        <v>678003.00128573598</v>
      </c>
      <c r="J124" s="118"/>
      <c r="L124" s="4"/>
      <c r="M124" s="118"/>
      <c r="N124" s="105"/>
      <c r="O124" s="137"/>
      <c r="P124" s="137"/>
      <c r="Q124" s="137"/>
    </row>
    <row r="125" spans="1:17" x14ac:dyDescent="0.2">
      <c r="A125" s="126"/>
      <c r="B125" s="138">
        <v>9</v>
      </c>
      <c r="C125" s="177" t="s">
        <v>60</v>
      </c>
      <c r="D125" s="140"/>
      <c r="E125" s="141"/>
      <c r="F125" s="142">
        <v>1781555.3783575394</v>
      </c>
      <c r="G125" s="142">
        <v>491385.296443136</v>
      </c>
      <c r="H125" s="179">
        <v>820777.50867313379</v>
      </c>
      <c r="I125" s="180">
        <v>469392.57324126957</v>
      </c>
      <c r="J125" s="145"/>
      <c r="K125" s="181"/>
      <c r="L125" s="4"/>
      <c r="M125" s="118"/>
      <c r="N125" s="105"/>
      <c r="O125" s="137"/>
      <c r="P125" s="137"/>
      <c r="Q125" s="137"/>
    </row>
    <row r="126" spans="1:17" x14ac:dyDescent="0.2">
      <c r="A126" s="126"/>
      <c r="B126" s="138">
        <v>10</v>
      </c>
      <c r="C126" s="177" t="s">
        <v>61</v>
      </c>
      <c r="D126" s="140"/>
      <c r="E126" s="141"/>
      <c r="F126" s="142">
        <v>1666825.3148237956</v>
      </c>
      <c r="G126" s="142">
        <v>447647.460599454</v>
      </c>
      <c r="H126" s="179">
        <v>459239.06707952841</v>
      </c>
      <c r="I126" s="180">
        <v>759938.7871448131</v>
      </c>
      <c r="J126" s="118"/>
      <c r="L126" s="4"/>
      <c r="M126" s="118"/>
      <c r="N126" s="105"/>
      <c r="O126" s="137"/>
      <c r="P126" s="137"/>
      <c r="Q126" s="137"/>
    </row>
    <row r="127" spans="1:17" x14ac:dyDescent="0.2">
      <c r="A127" s="126"/>
      <c r="B127" s="138">
        <v>11</v>
      </c>
      <c r="C127" s="177" t="s">
        <v>62</v>
      </c>
      <c r="D127" s="140"/>
      <c r="E127" s="141"/>
      <c r="F127" s="142">
        <v>1360563.0565046445</v>
      </c>
      <c r="G127" s="142">
        <v>433077.60993742</v>
      </c>
      <c r="H127" s="179">
        <v>535758.88367111527</v>
      </c>
      <c r="I127" s="180">
        <v>391726.56289610924</v>
      </c>
      <c r="J127" s="118"/>
      <c r="L127" s="4"/>
      <c r="M127" s="118"/>
      <c r="N127" s="105"/>
      <c r="O127" s="137"/>
      <c r="P127" s="137"/>
      <c r="Q127" s="137"/>
    </row>
    <row r="128" spans="1:17" x14ac:dyDescent="0.2">
      <c r="A128" s="126"/>
      <c r="B128" s="138">
        <v>12</v>
      </c>
      <c r="C128" s="177" t="s">
        <v>63</v>
      </c>
      <c r="D128" s="140"/>
      <c r="E128" s="141"/>
      <c r="F128" s="142">
        <v>1207139.8563856615</v>
      </c>
      <c r="G128" s="142">
        <v>144393.33343352354</v>
      </c>
      <c r="H128" s="179">
        <v>990279.44202361268</v>
      </c>
      <c r="I128" s="180">
        <v>72467.080928525291</v>
      </c>
      <c r="J128" s="118"/>
      <c r="L128" s="4"/>
      <c r="M128" s="118"/>
      <c r="N128" s="105"/>
      <c r="O128" s="137"/>
      <c r="P128" s="137"/>
      <c r="Q128" s="137"/>
    </row>
    <row r="129" spans="1:17" x14ac:dyDescent="0.2">
      <c r="A129" s="126"/>
      <c r="B129" s="138">
        <v>13</v>
      </c>
      <c r="C129" s="177" t="s">
        <v>64</v>
      </c>
      <c r="D129" s="140"/>
      <c r="E129" s="141"/>
      <c r="F129" s="142">
        <v>1164567.2132540864</v>
      </c>
      <c r="G129" s="142">
        <v>121972.55281821192</v>
      </c>
      <c r="H129" s="179">
        <v>730336.18924452015</v>
      </c>
      <c r="I129" s="180">
        <v>312258.47119135439</v>
      </c>
      <c r="J129" s="118"/>
      <c r="L129" s="4"/>
      <c r="M129" s="118"/>
      <c r="N129" s="105"/>
      <c r="O129" s="137"/>
      <c r="P129" s="137"/>
      <c r="Q129" s="137"/>
    </row>
    <row r="130" spans="1:17" x14ac:dyDescent="0.2">
      <c r="A130" s="126"/>
      <c r="B130" s="138">
        <v>14</v>
      </c>
      <c r="C130" s="177" t="s">
        <v>65</v>
      </c>
      <c r="D130" s="140"/>
      <c r="E130" s="141"/>
      <c r="F130" s="142">
        <v>1045995.2854619294</v>
      </c>
      <c r="G130" s="142">
        <v>56039.299974129332</v>
      </c>
      <c r="H130" s="179">
        <v>553086.95345885749</v>
      </c>
      <c r="I130" s="180">
        <v>436869.0320289426</v>
      </c>
      <c r="J130" s="118"/>
      <c r="L130" s="4"/>
      <c r="M130" s="118"/>
      <c r="N130" s="105"/>
      <c r="O130" s="137"/>
      <c r="P130" s="137"/>
      <c r="Q130" s="137"/>
    </row>
    <row r="131" spans="1:17" x14ac:dyDescent="0.2">
      <c r="A131" s="126"/>
      <c r="B131" s="138">
        <v>15</v>
      </c>
      <c r="C131" s="177" t="s">
        <v>66</v>
      </c>
      <c r="D131" s="140"/>
      <c r="E131" s="141"/>
      <c r="F131" s="142">
        <v>713029.90929527883</v>
      </c>
      <c r="G131" s="142">
        <v>0</v>
      </c>
      <c r="H131" s="179">
        <v>640568.46967712836</v>
      </c>
      <c r="I131" s="180">
        <v>72461.439618150471</v>
      </c>
      <c r="J131" s="118"/>
      <c r="L131" s="4"/>
      <c r="M131" s="118"/>
      <c r="N131" s="105"/>
      <c r="O131" s="137"/>
      <c r="P131" s="137"/>
      <c r="Q131" s="137"/>
    </row>
    <row r="132" spans="1:17" x14ac:dyDescent="0.2">
      <c r="A132" s="126"/>
      <c r="B132" s="138">
        <v>16</v>
      </c>
      <c r="C132" s="177" t="s">
        <v>67</v>
      </c>
      <c r="D132" s="140"/>
      <c r="E132" s="141"/>
      <c r="F132" s="142">
        <v>533189.8167763903</v>
      </c>
      <c r="G132" s="142">
        <v>176967.08935984972</v>
      </c>
      <c r="H132" s="179">
        <v>184069.21628201622</v>
      </c>
      <c r="I132" s="180">
        <v>172153.51113452436</v>
      </c>
      <c r="J132" s="118"/>
      <c r="L132" s="4"/>
      <c r="M132" s="118"/>
      <c r="N132" s="105"/>
      <c r="O132" s="137"/>
      <c r="P132" s="137"/>
      <c r="Q132" s="137"/>
    </row>
    <row r="133" spans="1:17" x14ac:dyDescent="0.2">
      <c r="A133" s="27"/>
      <c r="B133" s="138">
        <v>17</v>
      </c>
      <c r="C133" s="177" t="s">
        <v>68</v>
      </c>
      <c r="D133" s="140"/>
      <c r="E133" s="141"/>
      <c r="F133" s="142">
        <v>392037.17175393697</v>
      </c>
      <c r="G133" s="142">
        <v>23030.125137572162</v>
      </c>
      <c r="H133" s="179">
        <v>191844.16369475183</v>
      </c>
      <c r="I133" s="180">
        <v>177162.882921613</v>
      </c>
      <c r="J133" s="118"/>
      <c r="L133" s="4"/>
      <c r="M133" s="118"/>
      <c r="N133" s="105"/>
      <c r="O133" s="137"/>
      <c r="P133" s="137"/>
      <c r="Q133" s="137"/>
    </row>
    <row r="134" spans="1:17" x14ac:dyDescent="0.2">
      <c r="A134" s="126"/>
      <c r="B134" s="138">
        <v>18</v>
      </c>
      <c r="C134" s="177" t="s">
        <v>69</v>
      </c>
      <c r="D134" s="140"/>
      <c r="E134" s="141"/>
      <c r="F134" s="142">
        <v>389099.49856364471</v>
      </c>
      <c r="G134" s="142">
        <v>27540.86494734864</v>
      </c>
      <c r="H134" s="179">
        <v>160198.85639640747</v>
      </c>
      <c r="I134" s="180">
        <v>201359.77721988861</v>
      </c>
      <c r="J134" s="118"/>
      <c r="L134" s="4"/>
      <c r="M134" s="118"/>
      <c r="N134" s="105"/>
      <c r="O134" s="137"/>
      <c r="P134" s="137"/>
      <c r="Q134" s="137"/>
    </row>
    <row r="135" spans="1:17" x14ac:dyDescent="0.2">
      <c r="A135" s="126"/>
      <c r="B135" s="138">
        <v>19</v>
      </c>
      <c r="C135" s="177" t="s">
        <v>70</v>
      </c>
      <c r="D135" s="140"/>
      <c r="E135" s="141"/>
      <c r="F135" s="142">
        <v>355416.59409236268</v>
      </c>
      <c r="G135" s="142">
        <v>336788.41671530204</v>
      </c>
      <c r="H135" s="179">
        <v>83.969350987627536</v>
      </c>
      <c r="I135" s="180">
        <v>18544.208026073029</v>
      </c>
      <c r="J135" s="118"/>
      <c r="L135" s="4"/>
      <c r="M135" s="118"/>
      <c r="N135" s="105"/>
      <c r="O135" s="137"/>
      <c r="P135" s="137"/>
      <c r="Q135" s="137"/>
    </row>
    <row r="136" spans="1:17" x14ac:dyDescent="0.2">
      <c r="A136" s="126"/>
      <c r="B136" s="138">
        <v>20</v>
      </c>
      <c r="C136" s="177" t="s">
        <v>71</v>
      </c>
      <c r="D136" s="140"/>
      <c r="E136" s="141"/>
      <c r="F136" s="142">
        <v>294446.48109506571</v>
      </c>
      <c r="G136" s="142">
        <v>82997.82522929112</v>
      </c>
      <c r="H136" s="179">
        <v>151219.45140973871</v>
      </c>
      <c r="I136" s="180">
        <v>60229.204456035885</v>
      </c>
      <c r="J136" s="118"/>
      <c r="L136" s="4"/>
      <c r="M136" s="118"/>
      <c r="N136" s="105"/>
      <c r="O136" s="137"/>
      <c r="P136" s="137"/>
      <c r="Q136" s="137"/>
    </row>
    <row r="137" spans="1:17" x14ac:dyDescent="0.2">
      <c r="A137" s="126"/>
      <c r="B137" s="138">
        <v>21</v>
      </c>
      <c r="C137" s="177" t="s">
        <v>72</v>
      </c>
      <c r="D137" s="140"/>
      <c r="E137" s="141"/>
      <c r="F137" s="142">
        <v>255491.24386403282</v>
      </c>
      <c r="G137" s="142">
        <v>83803.592200349958</v>
      </c>
      <c r="H137" s="179">
        <v>138750.89253841233</v>
      </c>
      <c r="I137" s="180">
        <v>32936.759125270524</v>
      </c>
      <c r="J137" s="118"/>
      <c r="L137" s="4"/>
      <c r="M137" s="118"/>
      <c r="N137" s="105"/>
      <c r="O137" s="137"/>
      <c r="P137" s="137"/>
      <c r="Q137" s="137"/>
    </row>
    <row r="138" spans="1:17" x14ac:dyDescent="0.2">
      <c r="A138" s="126"/>
      <c r="B138" s="138">
        <v>22</v>
      </c>
      <c r="C138" s="177" t="s">
        <v>73</v>
      </c>
      <c r="D138" s="140"/>
      <c r="E138" s="141"/>
      <c r="F138" s="142">
        <v>120486.43060909226</v>
      </c>
      <c r="G138" s="142">
        <v>37697.249622993135</v>
      </c>
      <c r="H138" s="179">
        <v>31712.164000259287</v>
      </c>
      <c r="I138" s="180">
        <v>51077.016985839844</v>
      </c>
      <c r="J138" s="118"/>
      <c r="L138" s="4"/>
      <c r="M138" s="118"/>
      <c r="N138" s="105"/>
      <c r="O138" s="137"/>
      <c r="P138" s="137"/>
      <c r="Q138" s="137"/>
    </row>
    <row r="139" spans="1:17" x14ac:dyDescent="0.2">
      <c r="A139" s="126"/>
      <c r="B139" s="138">
        <v>23</v>
      </c>
      <c r="C139" s="177" t="s">
        <v>74</v>
      </c>
      <c r="D139" s="140"/>
      <c r="E139" s="141"/>
      <c r="F139" s="142">
        <v>117580.81333398254</v>
      </c>
      <c r="G139" s="142">
        <v>50146.15036174604</v>
      </c>
      <c r="H139" s="179">
        <v>53888.137554850218</v>
      </c>
      <c r="I139" s="180">
        <v>13546.5254173863</v>
      </c>
      <c r="J139" s="118"/>
      <c r="L139" s="4"/>
      <c r="M139" s="118"/>
      <c r="N139" s="105"/>
      <c r="O139" s="137"/>
      <c r="P139" s="137"/>
      <c r="Q139" s="137"/>
    </row>
    <row r="140" spans="1:17" x14ac:dyDescent="0.2">
      <c r="A140" s="126"/>
      <c r="B140" s="138">
        <v>24</v>
      </c>
      <c r="C140" s="177" t="s">
        <v>75</v>
      </c>
      <c r="D140" s="140"/>
      <c r="E140" s="141"/>
      <c r="F140" s="142">
        <v>50870.610425177976</v>
      </c>
      <c r="G140" s="142">
        <v>10830.81763955154</v>
      </c>
      <c r="H140" s="179">
        <v>17236.066403252167</v>
      </c>
      <c r="I140" s="180">
        <v>22803.726382374272</v>
      </c>
      <c r="J140" s="118"/>
      <c r="L140" s="4"/>
      <c r="M140" s="118"/>
      <c r="N140" s="105"/>
      <c r="O140" s="137"/>
      <c r="P140" s="137"/>
      <c r="Q140" s="137"/>
    </row>
    <row r="141" spans="1:17" x14ac:dyDescent="0.2">
      <c r="A141" s="126"/>
      <c r="B141" s="138">
        <v>25</v>
      </c>
      <c r="C141" s="177" t="s">
        <v>76</v>
      </c>
      <c r="D141" s="140"/>
      <c r="E141" s="141"/>
      <c r="F141" s="142">
        <v>35224.911886855523</v>
      </c>
      <c r="G141" s="142">
        <v>35224.911886855523</v>
      </c>
      <c r="H141" s="179">
        <v>0</v>
      </c>
      <c r="I141" s="180">
        <v>0</v>
      </c>
      <c r="J141" s="118"/>
      <c r="L141" s="4"/>
      <c r="M141" s="118"/>
      <c r="N141" s="105"/>
      <c r="O141" s="137"/>
      <c r="P141" s="137"/>
      <c r="Q141" s="137"/>
    </row>
    <row r="142" spans="1:17" x14ac:dyDescent="0.2">
      <c r="A142" s="126"/>
      <c r="B142" s="138">
        <v>26</v>
      </c>
      <c r="C142" s="177" t="s">
        <v>77</v>
      </c>
      <c r="D142" s="140"/>
      <c r="E142" s="141"/>
      <c r="F142" s="142">
        <v>27429.489328528784</v>
      </c>
      <c r="G142" s="142">
        <v>12274.190168533085</v>
      </c>
      <c r="H142" s="179">
        <v>15155.299159995697</v>
      </c>
      <c r="I142" s="180">
        <v>0</v>
      </c>
      <c r="J142" s="118"/>
      <c r="L142" s="4"/>
      <c r="M142" s="118"/>
      <c r="N142" s="105"/>
      <c r="O142" s="137"/>
      <c r="P142" s="137"/>
      <c r="Q142" s="137"/>
    </row>
    <row r="143" spans="1:17" x14ac:dyDescent="0.2">
      <c r="A143" s="126"/>
      <c r="B143" s="138">
        <v>27</v>
      </c>
      <c r="C143" s="177" t="s">
        <v>78</v>
      </c>
      <c r="D143" s="140"/>
      <c r="E143" s="141"/>
      <c r="F143" s="142">
        <v>16736.393159384697</v>
      </c>
      <c r="G143" s="142">
        <v>16736.393159384697</v>
      </c>
      <c r="H143" s="179">
        <v>0</v>
      </c>
      <c r="I143" s="180">
        <v>0</v>
      </c>
      <c r="J143" s="118"/>
      <c r="L143" s="4"/>
      <c r="M143" s="118"/>
      <c r="N143" s="105"/>
      <c r="O143" s="137"/>
      <c r="P143" s="137"/>
      <c r="Q143" s="137"/>
    </row>
    <row r="144" spans="1:17" x14ac:dyDescent="0.2">
      <c r="A144" s="126"/>
      <c r="B144" s="138">
        <v>28</v>
      </c>
      <c r="C144" s="177" t="s">
        <v>79</v>
      </c>
      <c r="D144" s="140"/>
      <c r="E144" s="141"/>
      <c r="F144" s="142">
        <v>14112.891603057911</v>
      </c>
      <c r="G144" s="142">
        <v>14112.891603057911</v>
      </c>
      <c r="H144" s="179">
        <v>0</v>
      </c>
      <c r="I144" s="180">
        <v>0</v>
      </c>
      <c r="J144" s="118"/>
      <c r="L144" s="4"/>
      <c r="M144" s="118"/>
      <c r="N144" s="105"/>
      <c r="O144" s="137"/>
      <c r="P144" s="137"/>
      <c r="Q144" s="137"/>
    </row>
    <row r="145" spans="1:17" x14ac:dyDescent="0.2">
      <c r="A145" s="126"/>
      <c r="B145" s="138">
        <v>29</v>
      </c>
      <c r="C145" s="177" t="s">
        <v>80</v>
      </c>
      <c r="D145" s="140"/>
      <c r="E145" s="141"/>
      <c r="F145" s="142">
        <v>10030.737322979734</v>
      </c>
      <c r="G145" s="142">
        <v>10030.737322979734</v>
      </c>
      <c r="H145" s="179">
        <v>0</v>
      </c>
      <c r="I145" s="180">
        <v>0</v>
      </c>
      <c r="J145" s="118"/>
      <c r="L145" s="4"/>
      <c r="M145" s="118"/>
      <c r="N145" s="105"/>
      <c r="O145" s="137"/>
      <c r="P145" s="137"/>
      <c r="Q145" s="137"/>
    </row>
    <row r="146" spans="1:17" x14ac:dyDescent="0.2">
      <c r="A146" s="126"/>
      <c r="B146" s="138">
        <v>30</v>
      </c>
      <c r="C146" s="177" t="s">
        <v>81</v>
      </c>
      <c r="D146" s="140"/>
      <c r="E146" s="141"/>
      <c r="F146" s="142">
        <v>7169.2947847567848</v>
      </c>
      <c r="G146" s="142">
        <v>102.44573410514931</v>
      </c>
      <c r="H146" s="179">
        <v>7066.8490506516355</v>
      </c>
      <c r="I146" s="180">
        <v>0</v>
      </c>
      <c r="J146" s="118"/>
      <c r="L146" s="4"/>
      <c r="M146" s="118"/>
      <c r="N146" s="105"/>
      <c r="O146" s="137"/>
      <c r="P146" s="137"/>
      <c r="Q146" s="137"/>
    </row>
    <row r="147" spans="1:17" x14ac:dyDescent="0.2">
      <c r="A147" s="126"/>
      <c r="B147" s="138">
        <v>31</v>
      </c>
      <c r="C147" s="177" t="s">
        <v>82</v>
      </c>
      <c r="D147" s="140"/>
      <c r="E147" s="141"/>
      <c r="F147" s="142">
        <v>6690.0356353531242</v>
      </c>
      <c r="G147" s="142">
        <v>6176.6413984997998</v>
      </c>
      <c r="H147" s="179">
        <v>513.39423685332406</v>
      </c>
      <c r="I147" s="180">
        <v>0</v>
      </c>
      <c r="J147" s="118"/>
      <c r="K147" s="67"/>
      <c r="L147" s="4"/>
      <c r="M147" s="118"/>
      <c r="N147" s="105"/>
      <c r="O147" s="137"/>
      <c r="P147" s="137"/>
      <c r="Q147" s="137"/>
    </row>
    <row r="148" spans="1:17" x14ac:dyDescent="0.2">
      <c r="A148" s="126"/>
      <c r="B148" s="138">
        <v>32</v>
      </c>
      <c r="C148" s="177" t="s">
        <v>83</v>
      </c>
      <c r="D148" s="140"/>
      <c r="E148" s="141"/>
      <c r="F148" s="142">
        <v>3538.5967492104928</v>
      </c>
      <c r="G148" s="142">
        <v>3538.5967492104928</v>
      </c>
      <c r="H148" s="179">
        <v>0</v>
      </c>
      <c r="I148" s="180">
        <v>0</v>
      </c>
      <c r="J148" s="118"/>
      <c r="L148" s="4"/>
      <c r="M148" s="118"/>
      <c r="N148" s="105"/>
      <c r="O148" s="137"/>
      <c r="P148" s="137"/>
      <c r="Q148" s="137"/>
    </row>
    <row r="149" spans="1:17" x14ac:dyDescent="0.2">
      <c r="A149" s="126"/>
      <c r="B149" s="138">
        <v>33</v>
      </c>
      <c r="C149" s="177" t="s">
        <v>84</v>
      </c>
      <c r="D149" s="140"/>
      <c r="E149" s="141"/>
      <c r="F149" s="142">
        <v>1494.2302716468644</v>
      </c>
      <c r="G149" s="142">
        <v>1494.2302716468644</v>
      </c>
      <c r="H149" s="179">
        <v>0</v>
      </c>
      <c r="I149" s="180">
        <v>0</v>
      </c>
      <c r="J149" s="118"/>
      <c r="L149" s="4"/>
      <c r="M149" s="118"/>
      <c r="N149" s="105"/>
      <c r="O149" s="137"/>
      <c r="P149" s="137"/>
      <c r="Q149" s="137"/>
    </row>
    <row r="150" spans="1:17" x14ac:dyDescent="0.2">
      <c r="A150" s="126"/>
      <c r="B150" s="138">
        <v>34</v>
      </c>
      <c r="C150" s="177" t="s">
        <v>85</v>
      </c>
      <c r="D150" s="140"/>
      <c r="E150" s="141"/>
      <c r="F150" s="142">
        <v>1002.8673512028823</v>
      </c>
      <c r="G150" s="142">
        <v>0</v>
      </c>
      <c r="H150" s="179">
        <v>1002.8673512028823</v>
      </c>
      <c r="I150" s="180">
        <v>0</v>
      </c>
      <c r="J150" s="145"/>
      <c r="L150" s="4"/>
      <c r="M150" s="118"/>
      <c r="N150" s="105"/>
      <c r="O150" s="137"/>
      <c r="P150" s="137"/>
      <c r="Q150" s="137"/>
    </row>
    <row r="151" spans="1:17" x14ac:dyDescent="0.2">
      <c r="A151" s="126"/>
      <c r="B151" s="138">
        <v>35</v>
      </c>
      <c r="C151" s="177" t="s">
        <v>86</v>
      </c>
      <c r="D151" s="140"/>
      <c r="E151" s="141"/>
      <c r="F151" s="142">
        <v>381.69829824884147</v>
      </c>
      <c r="G151" s="142">
        <v>381.69829824884147</v>
      </c>
      <c r="H151" s="179">
        <v>0</v>
      </c>
      <c r="I151" s="180">
        <v>0</v>
      </c>
      <c r="J151" s="118"/>
      <c r="L151" s="4"/>
      <c r="M151" s="118"/>
      <c r="N151" s="105"/>
      <c r="O151" s="137"/>
      <c r="P151" s="137"/>
      <c r="Q151" s="137"/>
    </row>
    <row r="152" spans="1:17" x14ac:dyDescent="0.2">
      <c r="A152" s="126"/>
      <c r="B152" s="138">
        <v>36</v>
      </c>
      <c r="C152" s="177" t="s">
        <v>88</v>
      </c>
      <c r="D152" s="140"/>
      <c r="E152" s="141"/>
      <c r="F152" s="142">
        <v>144.0204402992043</v>
      </c>
      <c r="G152" s="142">
        <v>144.0204402992043</v>
      </c>
      <c r="H152" s="179">
        <v>0</v>
      </c>
      <c r="I152" s="180">
        <v>0</v>
      </c>
      <c r="J152" s="118"/>
      <c r="L152" s="4"/>
      <c r="M152" s="118"/>
      <c r="N152" s="105"/>
      <c r="O152" s="137"/>
      <c r="P152" s="137"/>
      <c r="Q152" s="137"/>
    </row>
    <row r="153" spans="1:17" ht="13.5" thickBot="1" x14ac:dyDescent="0.25">
      <c r="A153" s="126"/>
      <c r="B153" s="146">
        <v>37</v>
      </c>
      <c r="C153" s="147" t="s">
        <v>87</v>
      </c>
      <c r="D153" s="148"/>
      <c r="E153" s="149"/>
      <c r="F153" s="150">
        <v>143.19075369034837</v>
      </c>
      <c r="G153" s="150">
        <v>143.19075369034837</v>
      </c>
      <c r="H153" s="151">
        <v>0</v>
      </c>
      <c r="I153" s="150">
        <v>0</v>
      </c>
      <c r="J153" s="145"/>
      <c r="L153" s="4"/>
      <c r="M153" s="118"/>
      <c r="N153" s="105"/>
      <c r="O153" s="137"/>
      <c r="P153" s="137"/>
      <c r="Q153" s="137"/>
    </row>
    <row r="154" spans="1:17" x14ac:dyDescent="0.2">
      <c r="A154" s="126"/>
      <c r="B154" s="134"/>
      <c r="C154" s="20"/>
      <c r="D154" s="20"/>
      <c r="E154" s="20"/>
      <c r="F154" s="78"/>
      <c r="G154" s="20"/>
      <c r="H154" s="20"/>
      <c r="I154" s="20"/>
      <c r="J154" s="145"/>
      <c r="L154" s="4"/>
      <c r="M154" s="118"/>
      <c r="N154" s="105"/>
      <c r="O154" s="137"/>
      <c r="P154" s="137"/>
      <c r="Q154" s="137"/>
    </row>
    <row r="155" spans="1:17" x14ac:dyDescent="0.2">
      <c r="B155" s="134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34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34"/>
      <c r="C157" s="134"/>
      <c r="D157" s="134"/>
      <c r="E157" s="134"/>
      <c r="F157" s="152"/>
      <c r="G157" s="134"/>
      <c r="H157" s="134"/>
      <c r="I157" s="134"/>
      <c r="J157" s="134"/>
      <c r="K157" s="134"/>
      <c r="L157" s="134"/>
      <c r="M157" s="134"/>
      <c r="N157" s="134"/>
    </row>
    <row r="158" spans="1:17" x14ac:dyDescent="0.2">
      <c r="B158" s="118"/>
      <c r="C158" s="134"/>
      <c r="D158" s="134"/>
      <c r="E158" s="134"/>
      <c r="F158" s="135"/>
      <c r="G158" s="134"/>
      <c r="H158" s="134"/>
      <c r="I158" s="134"/>
      <c r="J158" s="134"/>
      <c r="K158" s="134"/>
      <c r="L158" s="134"/>
      <c r="M158" s="134"/>
      <c r="N158" s="136"/>
    </row>
    <row r="159" spans="1:17" x14ac:dyDescent="0.2">
      <c r="B159" s="118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6"/>
    </row>
    <row r="160" spans="1:17" x14ac:dyDescent="0.2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20"/>
    </row>
    <row r="161" spans="1:17" x14ac:dyDescent="0.2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20"/>
    </row>
    <row r="162" spans="1:17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7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7" s="20" customFormat="1" x14ac:dyDescent="0.2">
      <c r="A164" s="1"/>
    </row>
    <row r="165" spans="1:17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02"/>
      <c r="B170" s="153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02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ht="12.75" customHeight="1" x14ac:dyDescent="0.2">
      <c r="A173" s="102"/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27"/>
      <c r="O173" s="27"/>
      <c r="P173" s="27"/>
      <c r="Q173" s="27"/>
    </row>
    <row r="174" spans="1:17" x14ac:dyDescent="0.2">
      <c r="A174" s="102"/>
      <c r="B174" s="121"/>
      <c r="C174" s="121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27"/>
      <c r="O174" s="27"/>
      <c r="P174" s="27"/>
      <c r="Q174" s="27"/>
    </row>
    <row r="175" spans="1:17" ht="12.75" customHeight="1" x14ac:dyDescent="0.2">
      <c r="A175" s="102"/>
      <c r="B175" s="375"/>
      <c r="C175" s="153"/>
      <c r="D175" s="154"/>
      <c r="E175" s="154"/>
      <c r="F175" s="154"/>
      <c r="G175" s="154"/>
      <c r="H175" s="154"/>
      <c r="I175" s="154"/>
      <c r="J175" s="154"/>
      <c r="K175" s="154"/>
      <c r="L175" s="155"/>
      <c r="M175" s="155"/>
      <c r="N175" s="27"/>
      <c r="O175" s="27"/>
      <c r="P175" s="27"/>
      <c r="Q175" s="27"/>
    </row>
    <row r="176" spans="1:17" x14ac:dyDescent="0.2">
      <c r="A176" s="102"/>
      <c r="B176" s="375"/>
      <c r="C176" s="153"/>
      <c r="D176" s="154"/>
      <c r="E176" s="154"/>
      <c r="F176" s="154"/>
      <c r="G176" s="154"/>
      <c r="H176" s="154"/>
      <c r="I176" s="154"/>
      <c r="J176" s="154"/>
      <c r="K176" s="154"/>
      <c r="L176" s="155"/>
      <c r="M176" s="155"/>
      <c r="N176" s="27"/>
      <c r="O176" s="27"/>
      <c r="P176" s="27"/>
      <c r="Q176" s="27"/>
    </row>
    <row r="177" spans="1:17" x14ac:dyDescent="0.2">
      <c r="A177" s="102"/>
      <c r="B177" s="375"/>
      <c r="C177" s="153"/>
      <c r="D177" s="154"/>
      <c r="E177" s="154"/>
      <c r="F177" s="154"/>
      <c r="G177" s="154"/>
      <c r="H177" s="154"/>
      <c r="I177" s="154"/>
      <c r="J177" s="154"/>
      <c r="K177" s="154"/>
      <c r="L177" s="155"/>
      <c r="M177" s="155"/>
      <c r="N177" s="27"/>
      <c r="O177" s="27"/>
      <c r="P177" s="27"/>
      <c r="Q177" s="27"/>
    </row>
    <row r="178" spans="1:17" x14ac:dyDescent="0.2">
      <c r="A178" s="102"/>
      <c r="B178" s="375"/>
      <c r="C178" s="153"/>
      <c r="D178" s="154"/>
      <c r="E178" s="154"/>
      <c r="F178" s="154"/>
      <c r="G178" s="154"/>
      <c r="H178" s="154"/>
      <c r="I178" s="154"/>
      <c r="J178" s="154"/>
      <c r="K178" s="154"/>
      <c r="L178" s="155"/>
      <c r="M178" s="155"/>
      <c r="N178" s="27"/>
      <c r="O178" s="27"/>
      <c r="P178" s="27"/>
      <c r="Q178" s="27"/>
    </row>
    <row r="179" spans="1:17" x14ac:dyDescent="0.2">
      <c r="A179" s="102"/>
      <c r="B179" s="375"/>
      <c r="C179" s="153"/>
      <c r="D179" s="154"/>
      <c r="E179" s="154"/>
      <c r="F179" s="154"/>
      <c r="G179" s="154"/>
      <c r="H179" s="154"/>
      <c r="I179" s="154"/>
      <c r="J179" s="154"/>
      <c r="K179" s="154"/>
      <c r="L179" s="155"/>
      <c r="M179" s="155"/>
      <c r="N179" s="27"/>
      <c r="O179" s="27"/>
      <c r="P179" s="27"/>
      <c r="Q179" s="27"/>
    </row>
    <row r="180" spans="1:17" x14ac:dyDescent="0.2">
      <c r="A180" s="102"/>
      <c r="B180" s="375"/>
      <c r="C180" s="153"/>
      <c r="D180" s="154"/>
      <c r="E180" s="154"/>
      <c r="F180" s="154"/>
      <c r="G180" s="154"/>
      <c r="H180" s="154"/>
      <c r="I180" s="154"/>
      <c r="J180" s="154"/>
      <c r="K180" s="154"/>
      <c r="L180" s="155"/>
      <c r="M180" s="155"/>
      <c r="N180" s="27"/>
      <c r="O180" s="27"/>
      <c r="P180" s="27"/>
      <c r="Q180" s="27"/>
    </row>
    <row r="181" spans="1:17" x14ac:dyDescent="0.2">
      <c r="A181" s="102"/>
      <c r="B181" s="375"/>
      <c r="C181" s="153"/>
      <c r="D181" s="154"/>
      <c r="E181" s="154"/>
      <c r="F181" s="154"/>
      <c r="G181" s="154"/>
      <c r="H181" s="154"/>
      <c r="I181" s="154"/>
      <c r="J181" s="154"/>
      <c r="K181" s="154"/>
      <c r="L181" s="155"/>
      <c r="M181" s="155"/>
      <c r="N181" s="27"/>
      <c r="O181" s="27"/>
      <c r="P181" s="27"/>
      <c r="Q181" s="27"/>
    </row>
    <row r="182" spans="1:17" x14ac:dyDescent="0.2">
      <c r="A182" s="102"/>
      <c r="B182" s="375"/>
      <c r="C182" s="153"/>
      <c r="D182" s="154"/>
      <c r="E182" s="154"/>
      <c r="F182" s="154"/>
      <c r="G182" s="154"/>
      <c r="H182" s="154"/>
      <c r="I182" s="154"/>
      <c r="J182" s="154"/>
      <c r="K182" s="154"/>
      <c r="L182" s="155"/>
      <c r="M182" s="155"/>
      <c r="N182" s="27"/>
      <c r="O182" s="27"/>
      <c r="P182" s="27"/>
      <c r="Q182" s="27"/>
    </row>
    <row r="183" spans="1:17" x14ac:dyDescent="0.2">
      <c r="A183" s="102"/>
      <c r="B183" s="375"/>
      <c r="C183" s="153"/>
      <c r="D183" s="154"/>
      <c r="E183" s="154"/>
      <c r="F183" s="154"/>
      <c r="G183" s="154"/>
      <c r="H183" s="154"/>
      <c r="I183" s="154"/>
      <c r="J183" s="154"/>
      <c r="K183" s="154"/>
      <c r="L183" s="155"/>
      <c r="M183" s="155"/>
      <c r="N183" s="27"/>
      <c r="O183" s="27"/>
      <c r="P183" s="27"/>
      <c r="Q183" s="27"/>
    </row>
    <row r="184" spans="1:17" x14ac:dyDescent="0.2">
      <c r="A184" s="102"/>
      <c r="B184" s="375"/>
      <c r="C184" s="153"/>
      <c r="D184" s="154"/>
      <c r="E184" s="154"/>
      <c r="F184" s="154"/>
      <c r="G184" s="154"/>
      <c r="H184" s="154"/>
      <c r="I184" s="154"/>
      <c r="J184" s="154"/>
      <c r="K184" s="154"/>
      <c r="L184" s="155"/>
      <c r="M184" s="155"/>
      <c r="N184" s="27"/>
      <c r="O184" s="27"/>
      <c r="P184" s="27"/>
      <c r="Q184" s="27"/>
    </row>
    <row r="185" spans="1:17" x14ac:dyDescent="0.2">
      <c r="A185" s="102"/>
      <c r="B185" s="375"/>
      <c r="C185" s="153"/>
      <c r="D185" s="154"/>
      <c r="E185" s="154"/>
      <c r="F185" s="154"/>
      <c r="G185" s="154"/>
      <c r="H185" s="154"/>
      <c r="I185" s="154"/>
      <c r="J185" s="154"/>
      <c r="K185" s="154"/>
      <c r="L185" s="155"/>
      <c r="M185" s="155"/>
      <c r="N185" s="27"/>
      <c r="O185" s="27"/>
      <c r="P185" s="27"/>
      <c r="Q185" s="27"/>
    </row>
    <row r="186" spans="1:17" x14ac:dyDescent="0.2">
      <c r="A186" s="102"/>
      <c r="B186" s="375"/>
      <c r="C186" s="153"/>
      <c r="D186" s="154"/>
      <c r="E186" s="154"/>
      <c r="F186" s="154"/>
      <c r="G186" s="154"/>
      <c r="H186" s="154"/>
      <c r="I186" s="154"/>
      <c r="J186" s="154"/>
      <c r="K186" s="154"/>
      <c r="L186" s="155"/>
      <c r="M186" s="155"/>
      <c r="N186" s="27"/>
      <c r="O186" s="27"/>
      <c r="P186" s="27"/>
      <c r="Q186" s="27"/>
    </row>
    <row r="187" spans="1:17" x14ac:dyDescent="0.2">
      <c r="A187" s="102"/>
      <c r="B187" s="353"/>
      <c r="C187" s="353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27"/>
      <c r="O187" s="27"/>
      <c r="P187" s="27"/>
      <c r="Q187" s="27"/>
    </row>
    <row r="188" spans="1:17" x14ac:dyDescent="0.2">
      <c r="A188" s="102"/>
      <c r="B188" s="375"/>
      <c r="C188" s="153"/>
      <c r="D188" s="154"/>
      <c r="E188" s="154"/>
      <c r="F188" s="154"/>
      <c r="G188" s="154"/>
      <c r="H188" s="154"/>
      <c r="I188" s="154"/>
      <c r="J188" s="154"/>
      <c r="K188" s="154"/>
      <c r="L188" s="155"/>
      <c r="M188" s="155"/>
      <c r="N188" s="27"/>
      <c r="O188" s="27"/>
      <c r="P188" s="27"/>
      <c r="Q188" s="27"/>
    </row>
    <row r="189" spans="1:17" x14ac:dyDescent="0.2">
      <c r="A189" s="102"/>
      <c r="B189" s="375"/>
      <c r="C189" s="153"/>
      <c r="D189" s="154"/>
      <c r="E189" s="154"/>
      <c r="F189" s="154"/>
      <c r="G189" s="154"/>
      <c r="H189" s="154"/>
      <c r="I189" s="154"/>
      <c r="J189" s="154"/>
      <c r="K189" s="154"/>
      <c r="L189" s="155"/>
      <c r="M189" s="155"/>
      <c r="N189" s="27"/>
      <c r="O189" s="27"/>
      <c r="P189" s="27"/>
      <c r="Q189" s="27"/>
    </row>
    <row r="190" spans="1:17" x14ac:dyDescent="0.2">
      <c r="A190" s="102"/>
      <c r="B190" s="375"/>
      <c r="C190" s="153"/>
      <c r="D190" s="154"/>
      <c r="E190" s="154"/>
      <c r="F190" s="154"/>
      <c r="G190" s="154"/>
      <c r="H190" s="154"/>
      <c r="I190" s="154"/>
      <c r="J190" s="154"/>
      <c r="K190" s="154"/>
      <c r="L190" s="155"/>
      <c r="M190" s="155"/>
      <c r="N190" s="27"/>
      <c r="O190" s="27"/>
      <c r="P190" s="27"/>
      <c r="Q190" s="27"/>
    </row>
    <row r="191" spans="1:17" x14ac:dyDescent="0.2">
      <c r="A191" s="102"/>
      <c r="B191" s="375"/>
      <c r="C191" s="153"/>
      <c r="D191" s="154"/>
      <c r="E191" s="154"/>
      <c r="F191" s="154"/>
      <c r="G191" s="154"/>
      <c r="H191" s="154"/>
      <c r="I191" s="154"/>
      <c r="J191" s="154"/>
      <c r="K191" s="154"/>
      <c r="L191" s="155"/>
      <c r="M191" s="155"/>
      <c r="N191" s="27"/>
      <c r="O191" s="27"/>
      <c r="P191" s="27"/>
      <c r="Q191" s="27"/>
    </row>
    <row r="192" spans="1:17" x14ac:dyDescent="0.2">
      <c r="A192" s="102"/>
      <c r="B192" s="375"/>
      <c r="C192" s="153"/>
      <c r="D192" s="154"/>
      <c r="E192" s="154"/>
      <c r="F192" s="154"/>
      <c r="G192" s="154"/>
      <c r="H192" s="154"/>
      <c r="I192" s="154"/>
      <c r="J192" s="154"/>
      <c r="K192" s="154"/>
      <c r="L192" s="155"/>
      <c r="M192" s="155"/>
      <c r="N192" s="27"/>
      <c r="O192" s="27"/>
      <c r="P192" s="27"/>
      <c r="Q192" s="27"/>
    </row>
    <row r="193" spans="1:17" x14ac:dyDescent="0.2">
      <c r="A193" s="102"/>
      <c r="B193" s="375"/>
      <c r="C193" s="153"/>
      <c r="D193" s="154"/>
      <c r="E193" s="154"/>
      <c r="F193" s="154"/>
      <c r="G193" s="154"/>
      <c r="H193" s="154"/>
      <c r="I193" s="154"/>
      <c r="J193" s="154"/>
      <c r="K193" s="154"/>
      <c r="L193" s="155"/>
      <c r="M193" s="155"/>
      <c r="N193" s="27"/>
      <c r="O193" s="27"/>
      <c r="P193" s="27"/>
      <c r="Q193" s="27"/>
    </row>
    <row r="194" spans="1:17" x14ac:dyDescent="0.2">
      <c r="A194" s="102"/>
      <c r="B194" s="375"/>
      <c r="C194" s="153"/>
      <c r="D194" s="154"/>
      <c r="E194" s="154"/>
      <c r="F194" s="154"/>
      <c r="G194" s="154"/>
      <c r="H194" s="154"/>
      <c r="I194" s="154"/>
      <c r="J194" s="154"/>
      <c r="K194" s="154"/>
      <c r="L194" s="155"/>
      <c r="M194" s="155"/>
      <c r="N194" s="27"/>
      <c r="O194" s="27"/>
      <c r="P194" s="27"/>
      <c r="Q194" s="27"/>
    </row>
    <row r="195" spans="1:17" x14ac:dyDescent="0.2">
      <c r="A195" s="102"/>
      <c r="B195" s="375"/>
      <c r="C195" s="153"/>
      <c r="D195" s="154"/>
      <c r="E195" s="154"/>
      <c r="F195" s="154"/>
      <c r="G195" s="154"/>
      <c r="H195" s="154"/>
      <c r="I195" s="154"/>
      <c r="J195" s="154"/>
      <c r="K195" s="154"/>
      <c r="L195" s="155"/>
      <c r="M195" s="155"/>
      <c r="N195" s="27"/>
      <c r="O195" s="27"/>
      <c r="P195" s="27"/>
      <c r="Q195" s="27"/>
    </row>
    <row r="196" spans="1:17" x14ac:dyDescent="0.2">
      <c r="A196" s="102"/>
      <c r="B196" s="375"/>
      <c r="C196" s="153"/>
      <c r="D196" s="154"/>
      <c r="E196" s="154"/>
      <c r="F196" s="154"/>
      <c r="G196" s="154"/>
      <c r="H196" s="154"/>
      <c r="I196" s="154"/>
      <c r="J196" s="154"/>
      <c r="K196" s="154"/>
      <c r="L196" s="155"/>
      <c r="M196" s="155"/>
      <c r="N196" s="27"/>
      <c r="O196" s="27"/>
      <c r="P196" s="27"/>
      <c r="Q196" s="27"/>
    </row>
    <row r="197" spans="1:17" x14ac:dyDescent="0.2">
      <c r="A197" s="102"/>
      <c r="B197" s="375"/>
      <c r="C197" s="153"/>
      <c r="D197" s="154"/>
      <c r="E197" s="154"/>
      <c r="F197" s="154"/>
      <c r="G197" s="154"/>
      <c r="H197" s="154"/>
      <c r="I197" s="154"/>
      <c r="J197" s="154"/>
      <c r="K197" s="154"/>
      <c r="L197" s="155"/>
      <c r="M197" s="155"/>
      <c r="N197" s="27"/>
      <c r="O197" s="27"/>
      <c r="P197" s="27"/>
      <c r="Q197" s="27"/>
    </row>
    <row r="198" spans="1:17" x14ac:dyDescent="0.2">
      <c r="A198" s="102"/>
      <c r="B198" s="375"/>
      <c r="C198" s="153"/>
      <c r="D198" s="154"/>
      <c r="E198" s="154"/>
      <c r="F198" s="154"/>
      <c r="G198" s="154"/>
      <c r="H198" s="154"/>
      <c r="I198" s="154"/>
      <c r="J198" s="154"/>
      <c r="K198" s="154"/>
      <c r="L198" s="155"/>
      <c r="M198" s="155"/>
      <c r="N198" s="27"/>
      <c r="O198" s="27"/>
      <c r="P198" s="27"/>
      <c r="Q198" s="27"/>
    </row>
    <row r="199" spans="1:17" x14ac:dyDescent="0.2">
      <c r="A199" s="102"/>
      <c r="B199" s="375"/>
      <c r="C199" s="153"/>
      <c r="D199" s="154"/>
      <c r="E199" s="154"/>
      <c r="F199" s="154"/>
      <c r="G199" s="154"/>
      <c r="H199" s="154"/>
      <c r="I199" s="154"/>
      <c r="J199" s="154"/>
      <c r="K199" s="154"/>
      <c r="L199" s="155"/>
      <c r="M199" s="155"/>
      <c r="N199" s="27"/>
      <c r="O199" s="27"/>
      <c r="P199" s="27"/>
      <c r="Q199" s="27"/>
    </row>
    <row r="200" spans="1:17" x14ac:dyDescent="0.2">
      <c r="A200" s="102"/>
      <c r="B200" s="353"/>
      <c r="C200" s="353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27"/>
      <c r="O200" s="27"/>
      <c r="P200" s="27"/>
      <c r="Q200" s="27"/>
    </row>
    <row r="201" spans="1:17" x14ac:dyDescent="0.2">
      <c r="A201" s="102"/>
      <c r="B201" s="376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  <c r="M201" s="352"/>
      <c r="N201" s="27"/>
      <c r="O201" s="27"/>
      <c r="P201" s="27"/>
      <c r="Q201" s="27"/>
    </row>
    <row r="202" spans="1:17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  <c r="Q202" s="27"/>
    </row>
    <row r="203" spans="1:17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  <c r="Q203" s="27"/>
    </row>
    <row r="204" spans="1:17" x14ac:dyDescent="0.2">
      <c r="A204" s="102"/>
      <c r="B204" s="352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  <c r="Q204" s="27"/>
    </row>
    <row r="205" spans="1:17" x14ac:dyDescent="0.2">
      <c r="A205" s="102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27"/>
      <c r="O205" s="27"/>
      <c r="P205" s="27"/>
      <c r="Q205" s="27"/>
    </row>
    <row r="206" spans="1:17" x14ac:dyDescent="0.2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27"/>
      <c r="O206" s="27"/>
      <c r="P206" s="27"/>
      <c r="Q206" s="27"/>
    </row>
    <row r="207" spans="1:17" x14ac:dyDescent="0.2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27"/>
      <c r="O207" s="27"/>
      <c r="P207" s="27"/>
      <c r="Q207" s="27"/>
    </row>
    <row r="208" spans="1:17" x14ac:dyDescent="0.2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27"/>
      <c r="O208" s="27"/>
      <c r="P208" s="27"/>
      <c r="Q208" s="27"/>
    </row>
    <row r="209" spans="1:17" x14ac:dyDescent="0.2">
      <c r="A209" s="102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27"/>
      <c r="O209" s="27"/>
      <c r="P209" s="27"/>
      <c r="Q209" s="27"/>
    </row>
    <row r="210" spans="1:17" x14ac:dyDescent="0.2">
      <c r="A210" s="102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27"/>
      <c r="O210" s="27"/>
      <c r="P210" s="27"/>
      <c r="Q210" s="27"/>
    </row>
    <row r="211" spans="1:17" x14ac:dyDescent="0.2">
      <c r="A211" s="102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27"/>
      <c r="O211" s="27"/>
      <c r="P211" s="27"/>
      <c r="Q211" s="27"/>
    </row>
    <row r="212" spans="1:17" x14ac:dyDescent="0.2">
      <c r="A212" s="102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27"/>
      <c r="O212" s="27"/>
      <c r="P212" s="27"/>
      <c r="Q212" s="27"/>
    </row>
    <row r="213" spans="1:17" x14ac:dyDescent="0.2">
      <c r="A213" s="102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27"/>
      <c r="O213" s="27"/>
      <c r="P213" s="27"/>
      <c r="Q213" s="27"/>
    </row>
    <row r="214" spans="1:17" x14ac:dyDescent="0.2">
      <c r="A214" s="102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27"/>
      <c r="O214" s="27"/>
      <c r="P214" s="27"/>
      <c r="Q214" s="27"/>
    </row>
    <row r="215" spans="1:17" x14ac:dyDescent="0.2">
      <c r="A215" s="102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27"/>
      <c r="O215" s="27"/>
      <c r="P215" s="27"/>
      <c r="Q215" s="27"/>
    </row>
    <row r="216" spans="1:17" x14ac:dyDescent="0.2">
      <c r="A216" s="102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27"/>
      <c r="O216" s="27"/>
      <c r="P216" s="27"/>
      <c r="Q216" s="27"/>
    </row>
    <row r="217" spans="1:17" x14ac:dyDescent="0.2">
      <c r="A217" s="102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27"/>
      <c r="O217" s="27"/>
      <c r="P217" s="27"/>
      <c r="Q217" s="27"/>
    </row>
    <row r="218" spans="1:17" x14ac:dyDescent="0.2">
      <c r="A218" s="102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27"/>
      <c r="O218" s="27"/>
      <c r="P218" s="27"/>
      <c r="Q218" s="27"/>
    </row>
    <row r="219" spans="1:17" x14ac:dyDescent="0.2">
      <c r="A219" s="102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27"/>
      <c r="O219" s="27"/>
      <c r="P219" s="27"/>
      <c r="Q219" s="27"/>
    </row>
    <row r="220" spans="1:17" x14ac:dyDescent="0.2">
      <c r="A220" s="102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27"/>
      <c r="O220" s="27"/>
      <c r="P220" s="27"/>
      <c r="Q220" s="27"/>
    </row>
    <row r="221" spans="1:17" x14ac:dyDescent="0.2">
      <c r="A221" s="102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27"/>
      <c r="O221" s="27"/>
      <c r="P221" s="27"/>
      <c r="Q221" s="27"/>
    </row>
    <row r="222" spans="1:17" x14ac:dyDescent="0.2">
      <c r="A222" s="102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27"/>
      <c r="O222" s="27"/>
      <c r="P222" s="27"/>
      <c r="Q222" s="27"/>
    </row>
    <row r="223" spans="1:17" x14ac:dyDescent="0.2">
      <c r="A223" s="102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27"/>
      <c r="O223" s="27"/>
      <c r="P223" s="27"/>
      <c r="Q223" s="27"/>
    </row>
    <row r="224" spans="1:17" x14ac:dyDescent="0.2">
      <c r="A224" s="102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27"/>
      <c r="O224" s="27"/>
      <c r="P224" s="27"/>
      <c r="Q224" s="27"/>
    </row>
    <row r="225" spans="1:17" x14ac:dyDescent="0.2">
      <c r="A225" s="102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27"/>
      <c r="O225" s="27"/>
      <c r="P225" s="27"/>
      <c r="Q225" s="27"/>
    </row>
    <row r="226" spans="1:17" x14ac:dyDescent="0.2">
      <c r="A226" s="102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27"/>
      <c r="O226" s="27"/>
      <c r="P226" s="27"/>
      <c r="Q226" s="27"/>
    </row>
    <row r="227" spans="1:17" x14ac:dyDescent="0.2">
      <c r="A227" s="102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27"/>
      <c r="O227" s="27"/>
      <c r="P227" s="27"/>
      <c r="Q227" s="27"/>
    </row>
    <row r="228" spans="1:17" x14ac:dyDescent="0.2">
      <c r="A228" s="102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27"/>
      <c r="O228" s="27"/>
      <c r="P228" s="27"/>
      <c r="Q228" s="27"/>
    </row>
    <row r="229" spans="1:17" x14ac:dyDescent="0.2">
      <c r="A229" s="102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27"/>
      <c r="O229" s="27"/>
      <c r="P229" s="27"/>
      <c r="Q229" s="27"/>
    </row>
    <row r="230" spans="1:17" x14ac:dyDescent="0.2">
      <c r="A230" s="102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27"/>
      <c r="O230" s="27"/>
      <c r="P230" s="27"/>
      <c r="Q230" s="27"/>
    </row>
    <row r="231" spans="1:17" x14ac:dyDescent="0.2">
      <c r="A231" s="102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27"/>
      <c r="O231" s="27"/>
      <c r="P231" s="27"/>
      <c r="Q231" s="27"/>
    </row>
    <row r="232" spans="1:17" x14ac:dyDescent="0.2">
      <c r="A232" s="102"/>
      <c r="B232" s="157"/>
      <c r="C232" s="157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27"/>
      <c r="O232" s="27"/>
      <c r="P232" s="27"/>
      <c r="Q232" s="27"/>
    </row>
    <row r="233" spans="1:17" x14ac:dyDescent="0.2">
      <c r="A233" s="102"/>
      <c r="B233" s="157"/>
      <c r="C233" s="157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27"/>
      <c r="O233" s="27"/>
      <c r="P233" s="27"/>
      <c r="Q233" s="27"/>
    </row>
    <row r="234" spans="1:17" x14ac:dyDescent="0.2">
      <c r="A234" s="102"/>
      <c r="B234" s="157"/>
      <c r="C234" s="157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27"/>
      <c r="O234" s="27"/>
      <c r="P234" s="27"/>
      <c r="Q234" s="27"/>
    </row>
    <row r="235" spans="1:17" x14ac:dyDescent="0.2">
      <c r="A235" s="102"/>
      <c r="B235" s="377"/>
      <c r="C235" s="378"/>
      <c r="D235" s="353"/>
      <c r="E235" s="353"/>
      <c r="F235" s="353"/>
      <c r="G235" s="353"/>
      <c r="H235" s="353"/>
      <c r="I235" s="353"/>
      <c r="J235" s="353"/>
      <c r="K235" s="353"/>
      <c r="L235" s="353"/>
      <c r="M235" s="353"/>
      <c r="N235" s="27"/>
      <c r="O235" s="27"/>
      <c r="P235" s="27"/>
      <c r="Q235" s="27"/>
    </row>
    <row r="236" spans="1:17" x14ac:dyDescent="0.2">
      <c r="A236" s="102"/>
      <c r="B236" s="378"/>
      <c r="C236" s="378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27"/>
      <c r="O236" s="27"/>
      <c r="P236" s="27"/>
      <c r="Q236" s="27"/>
    </row>
    <row r="237" spans="1:17" ht="12.75" customHeight="1" x14ac:dyDescent="0.2">
      <c r="A237" s="102"/>
      <c r="B237" s="375"/>
      <c r="C237" s="159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27"/>
      <c r="O237" s="27"/>
      <c r="P237" s="27"/>
      <c r="Q237" s="27"/>
    </row>
    <row r="238" spans="1:17" ht="12.75" customHeight="1" x14ac:dyDescent="0.2">
      <c r="A238" s="102"/>
      <c r="B238" s="375"/>
      <c r="C238" s="159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27"/>
      <c r="O238" s="27"/>
      <c r="P238" s="27"/>
      <c r="Q238" s="27"/>
    </row>
    <row r="239" spans="1:17" ht="13.5" customHeight="1" x14ac:dyDescent="0.2">
      <c r="A239" s="102"/>
      <c r="B239" s="375"/>
      <c r="C239" s="159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27"/>
      <c r="O239" s="27"/>
      <c r="P239" s="27"/>
      <c r="Q239" s="27"/>
    </row>
    <row r="240" spans="1:17" ht="12.75" customHeight="1" x14ac:dyDescent="0.2">
      <c r="A240" s="102"/>
      <c r="B240" s="375"/>
      <c r="C240" s="159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27"/>
      <c r="O240" s="27"/>
      <c r="P240" s="27"/>
      <c r="Q240" s="27"/>
    </row>
    <row r="241" spans="1:17" ht="12.75" customHeight="1" x14ac:dyDescent="0.2">
      <c r="A241" s="102"/>
      <c r="B241" s="375"/>
      <c r="C241" s="159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27"/>
      <c r="O241" s="27"/>
      <c r="P241" s="27"/>
      <c r="Q241" s="27"/>
    </row>
    <row r="242" spans="1:17" ht="13.5" customHeight="1" x14ac:dyDescent="0.2">
      <c r="A242" s="102"/>
      <c r="B242" s="375"/>
      <c r="C242" s="159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27"/>
      <c r="O242" s="27"/>
      <c r="P242" s="27"/>
      <c r="Q242" s="27"/>
    </row>
    <row r="243" spans="1:17" x14ac:dyDescent="0.2">
      <c r="A243" s="102"/>
      <c r="B243" s="27"/>
      <c r="C243" s="27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27"/>
      <c r="O243" s="27"/>
      <c r="P243" s="27"/>
      <c r="Q243" s="27"/>
    </row>
    <row r="244" spans="1:17" x14ac:dyDescent="0.2">
      <c r="A244" s="102"/>
      <c r="B244" s="27"/>
      <c r="C244" s="27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27"/>
      <c r="O244" s="27"/>
      <c r="P244" s="27"/>
      <c r="Q244" s="27"/>
    </row>
    <row r="245" spans="1:17" x14ac:dyDescent="0.2">
      <c r="A245" s="102"/>
      <c r="B245" s="27"/>
      <c r="C245" s="27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27"/>
      <c r="O245" s="27"/>
      <c r="P245" s="27"/>
      <c r="Q245" s="27"/>
    </row>
    <row r="246" spans="1:17" x14ac:dyDescent="0.2">
      <c r="A246" s="102"/>
      <c r="B246" s="27"/>
      <c r="C246" s="27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27"/>
      <c r="O246" s="27"/>
      <c r="P246" s="27"/>
      <c r="Q246" s="27"/>
    </row>
    <row r="247" spans="1:17" x14ac:dyDescent="0.2">
      <c r="A247" s="102"/>
      <c r="B247" s="27"/>
      <c r="C247" s="2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27"/>
      <c r="O247" s="27"/>
      <c r="P247" s="27"/>
      <c r="Q247" s="27"/>
    </row>
    <row r="248" spans="1:17" x14ac:dyDescent="0.2">
      <c r="A248" s="102"/>
      <c r="B248" s="27"/>
      <c r="C248" s="27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27"/>
      <c r="O248" s="27"/>
      <c r="P248" s="27"/>
      <c r="Q248" s="27"/>
    </row>
    <row r="249" spans="1:17" x14ac:dyDescent="0.2">
      <c r="A249" s="102"/>
      <c r="B249" s="27"/>
      <c r="C249" s="27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27"/>
      <c r="O249" s="27"/>
      <c r="P249" s="27"/>
      <c r="Q249" s="27"/>
    </row>
    <row r="250" spans="1:17" x14ac:dyDescent="0.2">
      <c r="A250" s="102"/>
      <c r="B250" s="27"/>
      <c r="C250" s="27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27"/>
      <c r="O250" s="27"/>
      <c r="P250" s="27"/>
      <c r="Q250" s="27"/>
    </row>
    <row r="251" spans="1:17" x14ac:dyDescent="0.2">
      <c r="A251" s="102"/>
      <c r="B251" s="27"/>
      <c r="C251" s="27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27"/>
      <c r="O251" s="27"/>
      <c r="P251" s="27"/>
      <c r="Q251" s="27"/>
    </row>
    <row r="252" spans="1:17" x14ac:dyDescent="0.2">
      <c r="A252" s="102"/>
      <c r="B252" s="27"/>
      <c r="C252" s="27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27"/>
      <c r="O252" s="27"/>
      <c r="P252" s="27"/>
      <c r="Q252" s="27"/>
    </row>
    <row r="253" spans="1:17" x14ac:dyDescent="0.2">
      <c r="A253" s="102"/>
      <c r="B253" s="27"/>
      <c r="C253" s="27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27"/>
      <c r="O253" s="27"/>
      <c r="P253" s="27"/>
      <c r="Q253" s="27"/>
    </row>
    <row r="254" spans="1:17" x14ac:dyDescent="0.2">
      <c r="A254" s="102"/>
      <c r="B254" s="27"/>
      <c r="C254" s="27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27"/>
      <c r="O254" s="27"/>
      <c r="P254" s="27"/>
      <c r="Q254" s="27"/>
    </row>
    <row r="255" spans="1:17" x14ac:dyDescent="0.2">
      <c r="A255" s="102"/>
      <c r="B255" s="27"/>
      <c r="C255" s="27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27"/>
      <c r="O255" s="27"/>
      <c r="P255" s="27"/>
      <c r="Q255" s="27"/>
    </row>
    <row r="256" spans="1:17" x14ac:dyDescent="0.2">
      <c r="A256" s="102"/>
      <c r="B256" s="27"/>
      <c r="C256" s="27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27"/>
      <c r="O256" s="27"/>
      <c r="P256" s="27"/>
      <c r="Q256" s="27"/>
    </row>
    <row r="257" spans="1:17" x14ac:dyDescent="0.2">
      <c r="A257" s="102"/>
      <c r="B257" s="27"/>
      <c r="C257" s="27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27"/>
      <c r="O257" s="27"/>
      <c r="P257" s="27"/>
      <c r="Q257" s="27"/>
    </row>
    <row r="258" spans="1:17" x14ac:dyDescent="0.2">
      <c r="A258" s="102"/>
      <c r="B258" s="27"/>
      <c r="C258" s="27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27"/>
      <c r="O258" s="27"/>
      <c r="P258" s="27"/>
      <c r="Q258" s="27"/>
    </row>
    <row r="259" spans="1:17" x14ac:dyDescent="0.2">
      <c r="A259" s="102"/>
      <c r="B259" s="27"/>
      <c r="C259" s="27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27"/>
      <c r="O259" s="27"/>
      <c r="P259" s="27"/>
      <c r="Q259" s="27"/>
    </row>
    <row r="260" spans="1:17" x14ac:dyDescent="0.2">
      <c r="A260" s="102"/>
      <c r="B260" s="27"/>
      <c r="C260" s="27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27"/>
      <c r="O260" s="27"/>
      <c r="P260" s="27"/>
      <c r="Q260" s="27"/>
    </row>
    <row r="261" spans="1:17" x14ac:dyDescent="0.2">
      <c r="A261" s="102"/>
      <c r="B261" s="27"/>
      <c r="C261" s="27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27"/>
      <c r="O261" s="27"/>
      <c r="P261" s="27"/>
      <c r="Q261" s="27"/>
    </row>
    <row r="262" spans="1:17" x14ac:dyDescent="0.2">
      <c r="A262" s="102"/>
      <c r="B262" s="27"/>
      <c r="C262" s="27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27"/>
      <c r="O262" s="27"/>
      <c r="P262" s="27"/>
      <c r="Q262" s="27"/>
    </row>
    <row r="263" spans="1:17" x14ac:dyDescent="0.2">
      <c r="A263" s="102"/>
      <c r="B263" s="27"/>
      <c r="C263" s="27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27"/>
      <c r="O263" s="27"/>
      <c r="P263" s="27"/>
      <c r="Q263" s="27"/>
    </row>
    <row r="264" spans="1:17" x14ac:dyDescent="0.2">
      <c r="A264" s="102"/>
      <c r="B264" s="27"/>
      <c r="C264" s="27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27"/>
      <c r="O264" s="27"/>
      <c r="P264" s="27"/>
      <c r="Q264" s="27"/>
    </row>
    <row r="265" spans="1:17" x14ac:dyDescent="0.2">
      <c r="A265" s="102"/>
      <c r="B265" s="27"/>
      <c r="C265" s="27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27"/>
      <c r="O265" s="27"/>
      <c r="P265" s="27"/>
      <c r="Q265" s="27"/>
    </row>
    <row r="266" spans="1:17" x14ac:dyDescent="0.2">
      <c r="A266" s="102"/>
      <c r="B266" s="27"/>
      <c r="C266" s="27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27"/>
      <c r="O266" s="27"/>
      <c r="P266" s="27"/>
      <c r="Q266" s="27"/>
    </row>
    <row r="267" spans="1:17" x14ac:dyDescent="0.2">
      <c r="A267" s="102"/>
      <c r="B267" s="27"/>
      <c r="C267" s="27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27"/>
      <c r="O267" s="27"/>
      <c r="P267" s="27"/>
      <c r="Q267" s="27"/>
    </row>
    <row r="268" spans="1:17" x14ac:dyDescent="0.2">
      <c r="A268" s="102"/>
      <c r="B268" s="27"/>
      <c r="C268" s="27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27"/>
      <c r="O268" s="27"/>
      <c r="P268" s="27"/>
      <c r="Q268" s="27"/>
    </row>
    <row r="269" spans="1:17" x14ac:dyDescent="0.2">
      <c r="A269" s="102"/>
      <c r="B269" s="27"/>
      <c r="C269" s="27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27"/>
      <c r="O269" s="27"/>
      <c r="P269" s="27"/>
      <c r="Q269" s="27"/>
    </row>
    <row r="270" spans="1:17" x14ac:dyDescent="0.2">
      <c r="A270" s="102"/>
      <c r="B270" s="27"/>
      <c r="C270" s="27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27"/>
      <c r="O270" s="27"/>
      <c r="P270" s="27"/>
      <c r="Q270" s="27"/>
    </row>
    <row r="271" spans="1:17" x14ac:dyDescent="0.2">
      <c r="A271" s="102"/>
      <c r="B271" s="27"/>
      <c r="C271" s="27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27"/>
      <c r="O271" s="27"/>
      <c r="P271" s="27"/>
      <c r="Q271" s="27"/>
    </row>
    <row r="272" spans="1:17" x14ac:dyDescent="0.2">
      <c r="A272" s="102"/>
      <c r="B272" s="27"/>
      <c r="C272" s="27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27"/>
      <c r="O272" s="27"/>
      <c r="P272" s="27"/>
      <c r="Q272" s="27"/>
    </row>
    <row r="273" spans="1:17" x14ac:dyDescent="0.2">
      <c r="A273" s="102"/>
      <c r="B273" s="27"/>
      <c r="C273" s="27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27"/>
      <c r="O273" s="27"/>
      <c r="P273" s="27"/>
      <c r="Q273" s="27"/>
    </row>
    <row r="274" spans="1:17" x14ac:dyDescent="0.2">
      <c r="A274" s="102"/>
      <c r="B274" s="27"/>
      <c r="C274" s="27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27"/>
      <c r="O274" s="27"/>
      <c r="P274" s="27"/>
      <c r="Q274" s="27"/>
    </row>
    <row r="275" spans="1:17" x14ac:dyDescent="0.2">
      <c r="A275" s="102"/>
      <c r="B275" s="27"/>
      <c r="C275" s="27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27"/>
      <c r="O275" s="27"/>
      <c r="P275" s="27"/>
      <c r="Q275" s="27"/>
    </row>
    <row r="276" spans="1:17" x14ac:dyDescent="0.2">
      <c r="A276" s="102"/>
      <c r="B276" s="27"/>
      <c r="C276" s="27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27"/>
      <c r="O276" s="27"/>
      <c r="P276" s="27"/>
      <c r="Q276" s="27"/>
    </row>
    <row r="277" spans="1:17" x14ac:dyDescent="0.2">
      <c r="A277" s="102"/>
      <c r="B277" s="27"/>
      <c r="C277" s="27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27"/>
      <c r="O277" s="27"/>
      <c r="P277" s="27"/>
      <c r="Q277" s="27"/>
    </row>
    <row r="278" spans="1:17" x14ac:dyDescent="0.2">
      <c r="A278" s="102"/>
      <c r="B278" s="27"/>
      <c r="C278" s="27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27"/>
      <c r="O278" s="27"/>
      <c r="P278" s="27"/>
      <c r="Q278" s="27"/>
    </row>
    <row r="279" spans="1:17" x14ac:dyDescent="0.2">
      <c r="A279" s="102"/>
      <c r="B279" s="27"/>
      <c r="C279" s="27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27"/>
      <c r="O279" s="27"/>
      <c r="P279" s="27"/>
      <c r="Q279" s="27"/>
    </row>
    <row r="280" spans="1:17" x14ac:dyDescent="0.2">
      <c r="A280" s="102"/>
      <c r="B280" s="27"/>
      <c r="C280" s="27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27"/>
      <c r="O280" s="27"/>
      <c r="P280" s="27"/>
      <c r="Q280" s="27"/>
    </row>
    <row r="281" spans="1:17" x14ac:dyDescent="0.2">
      <c r="A281" s="102"/>
      <c r="B281" s="27"/>
      <c r="C281" s="27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27"/>
      <c r="O281" s="27"/>
      <c r="P281" s="27"/>
      <c r="Q281" s="27"/>
    </row>
    <row r="282" spans="1:17" x14ac:dyDescent="0.2">
      <c r="A282" s="102"/>
      <c r="B282" s="27"/>
      <c r="C282" s="27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27"/>
      <c r="O282" s="27"/>
      <c r="P282" s="27"/>
      <c r="Q282" s="27"/>
    </row>
    <row r="283" spans="1:17" x14ac:dyDescent="0.2">
      <c r="A283" s="102"/>
      <c r="B283" s="27"/>
      <c r="C283" s="27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27"/>
      <c r="O283" s="27"/>
      <c r="P283" s="27"/>
      <c r="Q283" s="27"/>
    </row>
    <row r="284" spans="1:17" x14ac:dyDescent="0.2">
      <c r="A284" s="102"/>
      <c r="B284" s="27"/>
      <c r="C284" s="27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27"/>
      <c r="O284" s="27"/>
      <c r="P284" s="27"/>
      <c r="Q284" s="27"/>
    </row>
    <row r="285" spans="1:17" x14ac:dyDescent="0.2">
      <c r="A285" s="102"/>
      <c r="B285" s="27"/>
      <c r="C285" s="27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27"/>
      <c r="O285" s="27"/>
      <c r="P285" s="27"/>
      <c r="Q285" s="27"/>
    </row>
    <row r="286" spans="1:17" x14ac:dyDescent="0.2">
      <c r="A286" s="102"/>
      <c r="B286" s="27"/>
      <c r="C286" s="27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27"/>
      <c r="O286" s="27"/>
      <c r="P286" s="27"/>
      <c r="Q286" s="27"/>
    </row>
    <row r="287" spans="1:17" x14ac:dyDescent="0.2">
      <c r="A287" s="102"/>
      <c r="B287" s="27"/>
      <c r="C287" s="27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27"/>
      <c r="O287" s="27"/>
      <c r="P287" s="27"/>
      <c r="Q287" s="27"/>
    </row>
    <row r="288" spans="1:17" x14ac:dyDescent="0.2">
      <c r="A288" s="102"/>
      <c r="B288" s="27"/>
      <c r="C288" s="27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27"/>
      <c r="O288" s="27"/>
      <c r="P288" s="27"/>
      <c r="Q288" s="27"/>
    </row>
    <row r="289" spans="1:17" x14ac:dyDescent="0.2">
      <c r="A289" s="102"/>
      <c r="B289" s="27"/>
      <c r="C289" s="27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27"/>
      <c r="O289" s="27"/>
      <c r="P289" s="27"/>
      <c r="Q289" s="27"/>
    </row>
    <row r="290" spans="1:17" x14ac:dyDescent="0.2">
      <c r="A290" s="102"/>
      <c r="B290" s="27"/>
      <c r="C290" s="27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27"/>
      <c r="O290" s="27"/>
      <c r="P290" s="27"/>
      <c r="Q290" s="27"/>
    </row>
    <row r="291" spans="1:17" x14ac:dyDescent="0.2">
      <c r="A291" s="102"/>
      <c r="B291" s="27"/>
      <c r="C291" s="27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27"/>
      <c r="O291" s="27"/>
      <c r="P291" s="27"/>
      <c r="Q291" s="27"/>
    </row>
    <row r="292" spans="1:17" x14ac:dyDescent="0.2">
      <c r="A292" s="102"/>
      <c r="B292" s="27"/>
      <c r="C292" s="27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27"/>
      <c r="O292" s="27"/>
      <c r="P292" s="27"/>
      <c r="Q292" s="27"/>
    </row>
    <row r="293" spans="1:17" x14ac:dyDescent="0.2">
      <c r="A293" s="102"/>
      <c r="B293" s="27"/>
      <c r="C293" s="27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27"/>
      <c r="O293" s="27"/>
      <c r="P293" s="27"/>
      <c r="Q293" s="27"/>
    </row>
    <row r="294" spans="1:17" x14ac:dyDescent="0.2">
      <c r="A294" s="102"/>
      <c r="B294" s="153"/>
      <c r="C294" s="27"/>
      <c r="D294" s="27"/>
      <c r="E294" s="27"/>
      <c r="F294" s="27"/>
      <c r="G294" s="27"/>
      <c r="H294" s="158"/>
      <c r="I294" s="158"/>
      <c r="J294" s="158"/>
      <c r="K294" s="158"/>
      <c r="L294" s="158"/>
      <c r="M294" s="158"/>
      <c r="N294" s="158"/>
      <c r="O294" s="27"/>
      <c r="P294" s="27"/>
      <c r="Q294" s="27"/>
    </row>
    <row r="295" spans="1:17" x14ac:dyDescent="0.2">
      <c r="A295" s="102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02"/>
      <c r="B297" s="352"/>
      <c r="C297" s="352"/>
      <c r="D297" s="352"/>
      <c r="E297" s="352"/>
      <c r="F297" s="352"/>
      <c r="G297" s="352"/>
      <c r="H297" s="352"/>
      <c r="I297" s="352"/>
      <c r="J297" s="352"/>
      <c r="K297" s="352"/>
      <c r="L297" s="352"/>
      <c r="M297" s="352"/>
      <c r="N297" s="27"/>
      <c r="O297" s="27"/>
      <c r="P297" s="27"/>
      <c r="Q297" s="27"/>
    </row>
    <row r="298" spans="1:17" x14ac:dyDescent="0.2">
      <c r="A298" s="102"/>
      <c r="B298" s="353"/>
      <c r="C298" s="353"/>
      <c r="D298" s="354"/>
      <c r="E298" s="353"/>
      <c r="F298" s="353"/>
      <c r="G298" s="353"/>
      <c r="H298" s="353"/>
      <c r="I298" s="353"/>
      <c r="J298" s="353"/>
      <c r="K298" s="353"/>
      <c r="L298" s="353"/>
      <c r="M298" s="353"/>
      <c r="N298" s="353"/>
      <c r="O298" s="27"/>
      <c r="P298" s="27"/>
      <c r="Q298" s="27"/>
    </row>
    <row r="299" spans="1:17" x14ac:dyDescent="0.2">
      <c r="A299" s="102"/>
      <c r="B299" s="153"/>
      <c r="C299" s="153"/>
      <c r="D299" s="153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27"/>
      <c r="P299" s="27"/>
      <c r="Q299" s="27"/>
    </row>
    <row r="300" spans="1:17" x14ac:dyDescent="0.2">
      <c r="A300" s="103"/>
      <c r="B300" s="161"/>
      <c r="C300" s="161"/>
      <c r="D300" s="27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27"/>
      <c r="P300" s="27"/>
      <c r="Q300" s="27"/>
    </row>
    <row r="301" spans="1:17" x14ac:dyDescent="0.2">
      <c r="A301" s="103"/>
      <c r="B301" s="161"/>
      <c r="C301" s="16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  <c r="Q301" s="27"/>
    </row>
    <row r="302" spans="1:17" x14ac:dyDescent="0.2">
      <c r="A302" s="103"/>
      <c r="B302" s="161"/>
      <c r="C302" s="16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  <c r="Q302" s="27"/>
    </row>
    <row r="303" spans="1:17" x14ac:dyDescent="0.2">
      <c r="A303" s="103"/>
      <c r="B303" s="161"/>
      <c r="C303" s="16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  <c r="Q303" s="27"/>
    </row>
    <row r="304" spans="1:17" x14ac:dyDescent="0.2">
      <c r="A304" s="103"/>
      <c r="B304" s="161"/>
      <c r="C304" s="16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  <c r="Q304" s="27"/>
    </row>
    <row r="305" spans="1:17" x14ac:dyDescent="0.2">
      <c r="A305" s="103"/>
      <c r="B305" s="161"/>
      <c r="C305" s="16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  <c r="Q305" s="27"/>
    </row>
    <row r="306" spans="1:17" x14ac:dyDescent="0.2">
      <c r="A306" s="103"/>
      <c r="B306" s="161"/>
      <c r="C306" s="16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  <c r="Q306" s="27"/>
    </row>
    <row r="307" spans="1:17" x14ac:dyDescent="0.2">
      <c r="A307" s="103"/>
      <c r="B307" s="161"/>
      <c r="C307" s="16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  <c r="Q307" s="27"/>
    </row>
    <row r="308" spans="1:17" x14ac:dyDescent="0.2">
      <c r="A308" s="103"/>
      <c r="B308" s="161"/>
      <c r="C308" s="16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  <c r="Q308" s="27"/>
    </row>
    <row r="309" spans="1:17" x14ac:dyDescent="0.2">
      <c r="A309" s="103"/>
      <c r="B309" s="161"/>
      <c r="C309" s="16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  <c r="Q309" s="27"/>
    </row>
    <row r="310" spans="1:17" x14ac:dyDescent="0.2">
      <c r="A310" s="103"/>
      <c r="B310" s="161"/>
      <c r="C310" s="16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  <c r="Q310" s="27"/>
    </row>
    <row r="311" spans="1:17" x14ac:dyDescent="0.2">
      <c r="A311" s="103"/>
      <c r="B311" s="161"/>
      <c r="C311" s="16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  <c r="Q311" s="27"/>
    </row>
    <row r="312" spans="1:17" x14ac:dyDescent="0.2">
      <c r="A312" s="103"/>
      <c r="B312" s="161"/>
      <c r="C312" s="16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  <c r="Q312" s="27"/>
    </row>
    <row r="313" spans="1:17" x14ac:dyDescent="0.2">
      <c r="A313" s="103"/>
      <c r="B313" s="161"/>
      <c r="C313" s="16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  <c r="Q313" s="27"/>
    </row>
    <row r="314" spans="1:17" x14ac:dyDescent="0.2">
      <c r="A314" s="103"/>
      <c r="B314" s="161"/>
      <c r="C314" s="16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  <c r="Q314" s="27"/>
    </row>
    <row r="315" spans="1:17" x14ac:dyDescent="0.2">
      <c r="A315" s="103"/>
      <c r="B315" s="161"/>
      <c r="C315" s="16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  <c r="Q315" s="27"/>
    </row>
    <row r="316" spans="1:17" x14ac:dyDescent="0.2">
      <c r="A316" s="103"/>
      <c r="B316" s="161"/>
      <c r="C316" s="16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  <c r="Q316" s="27"/>
    </row>
    <row r="317" spans="1:17" x14ac:dyDescent="0.2">
      <c r="A317" s="103"/>
      <c r="B317" s="161"/>
      <c r="C317" s="16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  <c r="Q317" s="27"/>
    </row>
    <row r="318" spans="1:17" x14ac:dyDescent="0.2">
      <c r="A318" s="103"/>
      <c r="B318" s="161"/>
      <c r="C318" s="16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  <c r="Q318" s="27"/>
    </row>
    <row r="319" spans="1:17" x14ac:dyDescent="0.2">
      <c r="A319" s="103"/>
      <c r="B319" s="161"/>
      <c r="C319" s="16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  <c r="Q319" s="27"/>
    </row>
    <row r="320" spans="1:17" x14ac:dyDescent="0.2">
      <c r="A320" s="103"/>
      <c r="B320" s="161"/>
      <c r="C320" s="16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  <c r="Q320" s="27"/>
    </row>
    <row r="321" spans="1:17" x14ac:dyDescent="0.2">
      <c r="A321" s="103"/>
      <c r="B321" s="161"/>
      <c r="C321" s="16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  <c r="Q321" s="27"/>
    </row>
    <row r="322" spans="1:17" x14ac:dyDescent="0.2">
      <c r="A322" s="103"/>
      <c r="B322" s="161"/>
      <c r="C322" s="16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  <c r="Q322" s="27"/>
    </row>
    <row r="323" spans="1:17" x14ac:dyDescent="0.2">
      <c r="A323" s="102"/>
      <c r="B323" s="27"/>
      <c r="C323" s="27"/>
      <c r="D323" s="27"/>
      <c r="E323" s="27"/>
      <c r="F323" s="104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02"/>
      <c r="B324" s="379"/>
      <c r="C324" s="380"/>
      <c r="D324" s="353"/>
      <c r="E324" s="353"/>
      <c r="F324" s="353"/>
      <c r="G324" s="353"/>
      <c r="H324" s="353"/>
      <c r="I324" s="353"/>
      <c r="J324" s="353"/>
      <c r="K324" s="353"/>
      <c r="L324" s="353"/>
      <c r="M324" s="353"/>
      <c r="N324" s="27"/>
      <c r="O324" s="27"/>
      <c r="P324" s="27"/>
      <c r="Q324" s="27"/>
    </row>
    <row r="325" spans="1:17" x14ac:dyDescent="0.2">
      <c r="A325" s="102"/>
      <c r="B325" s="380"/>
      <c r="C325" s="380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27"/>
      <c r="O325" s="27"/>
      <c r="P325" s="27"/>
      <c r="Q325" s="27"/>
    </row>
    <row r="326" spans="1:17" x14ac:dyDescent="0.2">
      <c r="A326" s="102"/>
      <c r="B326" s="381"/>
      <c r="C326" s="381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27"/>
      <c r="O326" s="27"/>
      <c r="P326" s="27"/>
      <c r="Q326" s="27"/>
    </row>
    <row r="327" spans="1:17" x14ac:dyDescent="0.2">
      <c r="A327" s="102"/>
      <c r="B327" s="381"/>
      <c r="C327" s="381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27"/>
      <c r="O327" s="27"/>
      <c r="P327" s="27"/>
      <c r="Q327" s="27"/>
    </row>
    <row r="328" spans="1:17" x14ac:dyDescent="0.2">
      <c r="A328" s="102"/>
      <c r="B328" s="381"/>
      <c r="C328" s="381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27"/>
      <c r="O328" s="27"/>
      <c r="P328" s="27"/>
      <c r="Q328" s="27"/>
    </row>
    <row r="329" spans="1:17" x14ac:dyDescent="0.2">
      <c r="A329" s="102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</row>
    <row r="330" spans="1:17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02"/>
      <c r="B403" s="153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02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02"/>
      <c r="B406" s="379"/>
      <c r="C406" s="380"/>
      <c r="D406" s="353"/>
      <c r="E406" s="353"/>
      <c r="F406" s="353"/>
      <c r="G406" s="353"/>
      <c r="H406" s="353"/>
      <c r="I406" s="353"/>
      <c r="J406" s="353"/>
      <c r="K406" s="353"/>
      <c r="L406" s="353"/>
      <c r="M406" s="353"/>
      <c r="N406" s="27"/>
      <c r="O406" s="27"/>
      <c r="P406" s="27"/>
      <c r="Q406" s="27"/>
    </row>
    <row r="407" spans="1:17" x14ac:dyDescent="0.2">
      <c r="A407" s="102"/>
      <c r="B407" s="380"/>
      <c r="C407" s="380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27"/>
      <c r="O407" s="27"/>
      <c r="P407" s="27"/>
      <c r="Q407" s="27"/>
    </row>
    <row r="408" spans="1:17" x14ac:dyDescent="0.2">
      <c r="A408" s="102"/>
      <c r="B408" s="381"/>
      <c r="C408" s="381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27"/>
      <c r="O408" s="27"/>
      <c r="P408" s="27"/>
      <c r="Q408" s="27"/>
    </row>
    <row r="409" spans="1:17" x14ac:dyDescent="0.2">
      <c r="A409" s="102"/>
      <c r="B409" s="381"/>
      <c r="C409" s="381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27"/>
      <c r="O409" s="27"/>
      <c r="P409" s="27"/>
      <c r="Q409" s="27"/>
    </row>
    <row r="410" spans="1:17" x14ac:dyDescent="0.2">
      <c r="A410" s="102"/>
      <c r="B410" s="381"/>
      <c r="C410" s="381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27"/>
      <c r="O410" s="27"/>
      <c r="P410" s="27"/>
      <c r="Q410" s="27"/>
    </row>
    <row r="411" spans="1:17" x14ac:dyDescent="0.2">
      <c r="A411" s="102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7" x14ac:dyDescent="0.2">
      <c r="A412" s="102"/>
      <c r="B412" s="352"/>
      <c r="C412" s="352"/>
      <c r="D412" s="352"/>
      <c r="E412" s="352"/>
      <c r="F412" s="352"/>
      <c r="G412" s="352"/>
      <c r="H412" s="352"/>
      <c r="I412" s="352"/>
      <c r="J412" s="352"/>
      <c r="K412" s="352"/>
      <c r="L412" s="352"/>
      <c r="M412" s="352"/>
      <c r="N412" s="27"/>
      <c r="O412" s="27"/>
      <c r="P412" s="27"/>
      <c r="Q412" s="27"/>
    </row>
    <row r="413" spans="1:17" x14ac:dyDescent="0.2">
      <c r="A413" s="102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</row>
    <row r="414" spans="1:17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</sheetData>
  <mergeCells count="94">
    <mergeCell ref="B412:M412"/>
    <mergeCell ref="H406:I406"/>
    <mergeCell ref="J406:K406"/>
    <mergeCell ref="L406:M406"/>
    <mergeCell ref="B408:C408"/>
    <mergeCell ref="B409:C409"/>
    <mergeCell ref="B410:C410"/>
    <mergeCell ref="F406:G406"/>
    <mergeCell ref="B326:C326"/>
    <mergeCell ref="B327:C327"/>
    <mergeCell ref="B328:C328"/>
    <mergeCell ref="B406:C407"/>
    <mergeCell ref="D406:E406"/>
    <mergeCell ref="L324:M324"/>
    <mergeCell ref="B237:B239"/>
    <mergeCell ref="B240:B242"/>
    <mergeCell ref="B297:M297"/>
    <mergeCell ref="B298:D298"/>
    <mergeCell ref="E298:F298"/>
    <mergeCell ref="G298:H298"/>
    <mergeCell ref="I298:J298"/>
    <mergeCell ref="K298:L298"/>
    <mergeCell ref="M298:N298"/>
    <mergeCell ref="B324:C325"/>
    <mergeCell ref="D324:E324"/>
    <mergeCell ref="F324:G324"/>
    <mergeCell ref="H324:I324"/>
    <mergeCell ref="J324:K324"/>
    <mergeCell ref="L235:M235"/>
    <mergeCell ref="B201:M201"/>
    <mergeCell ref="B202:M202"/>
    <mergeCell ref="B203:M203"/>
    <mergeCell ref="B204:M204"/>
    <mergeCell ref="B235:C236"/>
    <mergeCell ref="D235:E235"/>
    <mergeCell ref="F235:G235"/>
    <mergeCell ref="H235:I235"/>
    <mergeCell ref="J235:K235"/>
    <mergeCell ref="J173:K173"/>
    <mergeCell ref="L173:M173"/>
    <mergeCell ref="B175:B186"/>
    <mergeCell ref="B187:C187"/>
    <mergeCell ref="B188:B199"/>
    <mergeCell ref="B200:C200"/>
    <mergeCell ref="B107:C107"/>
    <mergeCell ref="H115:I115"/>
    <mergeCell ref="B173:C173"/>
    <mergeCell ref="D173:E173"/>
    <mergeCell ref="F173:G173"/>
    <mergeCell ref="H173:I173"/>
    <mergeCell ref="B106:C106"/>
    <mergeCell ref="K76:L77"/>
    <mergeCell ref="E77:F77"/>
    <mergeCell ref="G77:H77"/>
    <mergeCell ref="I77:J77"/>
    <mergeCell ref="D102:E102"/>
    <mergeCell ref="F102:I102"/>
    <mergeCell ref="J102:K103"/>
    <mergeCell ref="B103:C104"/>
    <mergeCell ref="D103:E103"/>
    <mergeCell ref="F103:G103"/>
    <mergeCell ref="H103:I103"/>
    <mergeCell ref="B105:C105"/>
    <mergeCell ref="B63:B65"/>
    <mergeCell ref="B66:B68"/>
    <mergeCell ref="B76:D76"/>
    <mergeCell ref="E76:F76"/>
    <mergeCell ref="G76:J76"/>
    <mergeCell ref="B29:B40"/>
    <mergeCell ref="B41:C41"/>
    <mergeCell ref="B42:B53"/>
    <mergeCell ref="B54:C54"/>
    <mergeCell ref="B55:M55"/>
    <mergeCell ref="D60:E60"/>
    <mergeCell ref="F60:I60"/>
    <mergeCell ref="J60:K61"/>
    <mergeCell ref="B61:C62"/>
    <mergeCell ref="D61:E61"/>
    <mergeCell ref="F61:G61"/>
    <mergeCell ref="H61:I61"/>
    <mergeCell ref="F15:L16"/>
    <mergeCell ref="D26:E26"/>
    <mergeCell ref="F26:I26"/>
    <mergeCell ref="J26:K27"/>
    <mergeCell ref="B27:C27"/>
    <mergeCell ref="D27:E27"/>
    <mergeCell ref="F27:G27"/>
    <mergeCell ref="H27:I27"/>
    <mergeCell ref="F13:L14"/>
    <mergeCell ref="B2:M2"/>
    <mergeCell ref="N2:O2"/>
    <mergeCell ref="B6:M7"/>
    <mergeCell ref="B8:M8"/>
    <mergeCell ref="F10:M11"/>
  </mergeCells>
  <pageMargins left="0.75" right="0.75" top="1" bottom="0.48" header="0" footer="0"/>
  <pageSetup paperSize="9" scale="54" orientation="portrait" horizontalDpi="300" verticalDpi="300" r:id="rId1"/>
  <headerFooter alignWithMargins="0"/>
  <rowBreaks count="2" manualBreakCount="2">
    <brk id="109" min="1" max="11" man="1"/>
    <brk id="1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Aceptadas</vt:lpstr>
      <vt:lpstr>UF</vt:lpstr>
      <vt:lpstr>US$</vt:lpstr>
      <vt:lpstr>UF!Área_de_impresión</vt:lpstr>
      <vt:lpstr>'US$'!Área_de_impresión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2014-10-17T18:52:58Z</dcterms:created>
  <dcterms:modified xsi:type="dcterms:W3CDTF">2014-10-20T13:03:13Z</dcterms:modified>
</cp:coreProperties>
</file>