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80" yWindow="315" windowWidth="8940" windowHeight="3990"/>
  </bookViews>
  <sheets>
    <sheet name="Bonos Vig Sec" sheetId="20" r:id="rId1"/>
    <sheet name="Amort e Int" sheetId="21" r:id="rId2"/>
    <sheet name="Colocaciones" sheetId="19" r:id="rId3"/>
    <sheet name="Activos Securitizados" sheetId="2" r:id="rId4"/>
  </sheets>
  <definedNames>
    <definedName name="_xlnm._FilterDatabase" localSheetId="3" hidden="1">'Activos Securitizados'!$C$1:$C$311</definedName>
    <definedName name="_xlnm.Print_Titles" localSheetId="3">'Activos Securitizados'!$1:$2</definedName>
  </definedNames>
  <calcPr calcId="145621"/>
</workbook>
</file>

<file path=xl/calcChain.xml><?xml version="1.0" encoding="utf-8"?>
<calcChain xmlns="http://schemas.openxmlformats.org/spreadsheetml/2006/main">
  <c r="M288" i="20" l="1"/>
  <c r="O288" i="20" l="1"/>
  <c r="N288" i="20"/>
  <c r="M282" i="20"/>
  <c r="M281" i="20"/>
  <c r="M280" i="20"/>
  <c r="M279" i="20"/>
  <c r="F277" i="20"/>
  <c r="M255" i="20"/>
  <c r="M254" i="20"/>
  <c r="M224" i="20"/>
  <c r="M223" i="20"/>
  <c r="M222" i="20"/>
  <c r="M221" i="20"/>
  <c r="M219" i="20"/>
  <c r="M215" i="20"/>
  <c r="M214" i="20"/>
  <c r="M211" i="20"/>
  <c r="M210" i="20"/>
  <c r="M209" i="20"/>
  <c r="M208" i="20"/>
  <c r="M207" i="20"/>
  <c r="M206" i="20"/>
  <c r="M201" i="20"/>
  <c r="M199" i="20"/>
  <c r="M198" i="20"/>
  <c r="M197" i="20"/>
  <c r="M196" i="20"/>
  <c r="M195" i="20"/>
  <c r="M194" i="20"/>
  <c r="M193" i="20"/>
  <c r="M191" i="20"/>
  <c r="M190" i="20"/>
  <c r="M189" i="20"/>
  <c r="M188" i="20"/>
  <c r="M187" i="20"/>
  <c r="M186" i="20"/>
  <c r="M184" i="20"/>
  <c r="M183" i="20"/>
  <c r="M182" i="20"/>
  <c r="M181" i="20"/>
  <c r="M179" i="20"/>
  <c r="M178" i="20"/>
  <c r="M177" i="20"/>
  <c r="M176" i="20"/>
  <c r="M175" i="20"/>
  <c r="M174" i="20"/>
  <c r="F174" i="20"/>
  <c r="M173" i="20"/>
  <c r="M172" i="20"/>
  <c r="M171" i="20"/>
  <c r="M170" i="20"/>
  <c r="M169" i="20"/>
  <c r="M168" i="20"/>
  <c r="M167" i="20"/>
  <c r="M166" i="20"/>
  <c r="M165" i="20"/>
  <c r="M164" i="20"/>
  <c r="M163" i="20"/>
  <c r="M162" i="20"/>
  <c r="M160" i="20"/>
  <c r="M159" i="20"/>
  <c r="M158" i="20"/>
  <c r="M157" i="20"/>
  <c r="M156" i="20"/>
  <c r="M155" i="20"/>
  <c r="M154" i="20"/>
  <c r="M153" i="20"/>
  <c r="M151" i="20"/>
  <c r="M150" i="20"/>
  <c r="M149" i="20"/>
  <c r="M147" i="20"/>
  <c r="M146" i="20"/>
  <c r="M145" i="20"/>
  <c r="M144" i="20"/>
  <c r="M143" i="20"/>
  <c r="M142" i="20"/>
  <c r="M141" i="20"/>
  <c r="M140" i="20"/>
  <c r="M139" i="20"/>
  <c r="M138" i="20"/>
  <c r="M137" i="20"/>
  <c r="M136" i="20"/>
  <c r="M135" i="20"/>
  <c r="M134" i="20"/>
  <c r="M132" i="20"/>
  <c r="M131" i="20"/>
  <c r="M130" i="20"/>
  <c r="M128" i="20"/>
  <c r="M127" i="20"/>
  <c r="M126" i="20"/>
  <c r="M125" i="20"/>
  <c r="M124" i="20"/>
  <c r="M122" i="20"/>
  <c r="M121" i="20"/>
  <c r="M120" i="20"/>
  <c r="M119" i="20"/>
  <c r="M118" i="20"/>
  <c r="M117" i="20"/>
  <c r="M115" i="20"/>
  <c r="M114" i="20"/>
  <c r="M113" i="20"/>
  <c r="M112" i="20"/>
  <c r="M111" i="20"/>
  <c r="M110" i="20"/>
  <c r="M109" i="20"/>
  <c r="M107" i="20"/>
  <c r="M106" i="20"/>
  <c r="M105" i="20"/>
  <c r="M104" i="20"/>
  <c r="M103" i="20"/>
  <c r="M102" i="20"/>
  <c r="M101" i="20"/>
  <c r="M100" i="20"/>
  <c r="M99" i="20"/>
  <c r="M98" i="20"/>
  <c r="M97" i="20"/>
  <c r="M96" i="20"/>
  <c r="M95" i="20"/>
  <c r="M94" i="20"/>
  <c r="M93" i="20"/>
  <c r="M92" i="20"/>
  <c r="M91" i="20"/>
  <c r="M90" i="20"/>
  <c r="M89" i="20"/>
  <c r="M88" i="20"/>
  <c r="M87" i="20"/>
  <c r="M86" i="20"/>
  <c r="M85" i="20"/>
  <c r="M83" i="20"/>
  <c r="M82" i="20"/>
  <c r="M81" i="20"/>
  <c r="M79" i="20"/>
  <c r="M78" i="20"/>
  <c r="M77" i="20"/>
  <c r="M76" i="20"/>
  <c r="M75" i="20"/>
  <c r="M74" i="20"/>
  <c r="M73" i="20"/>
  <c r="M71" i="20"/>
  <c r="M70" i="20"/>
  <c r="M69" i="20"/>
  <c r="M68" i="20"/>
  <c r="M67" i="20"/>
  <c r="M66" i="20"/>
  <c r="M65" i="20"/>
  <c r="M64" i="20"/>
  <c r="M63" i="20"/>
  <c r="M61" i="20"/>
  <c r="M60" i="20"/>
  <c r="M59" i="20"/>
  <c r="M58" i="20"/>
  <c r="M57" i="20"/>
  <c r="M56" i="20"/>
  <c r="M54" i="20"/>
  <c r="M53" i="20"/>
  <c r="M52" i="20"/>
  <c r="M51" i="20"/>
  <c r="M50" i="20"/>
  <c r="M49" i="20"/>
  <c r="M48" i="20"/>
  <c r="M46" i="20"/>
  <c r="M45" i="20"/>
  <c r="M44" i="20"/>
  <c r="M43" i="20"/>
  <c r="M42" i="20"/>
  <c r="M41" i="20"/>
  <c r="M40" i="20"/>
  <c r="M38" i="20"/>
  <c r="M37" i="20"/>
  <c r="M36" i="20"/>
  <c r="M35" i="20"/>
  <c r="M34" i="20"/>
  <c r="M33" i="20"/>
  <c r="M31" i="20"/>
  <c r="M30" i="20"/>
  <c r="M29" i="20"/>
  <c r="M28" i="20"/>
  <c r="M24" i="20"/>
  <c r="M23" i="20"/>
  <c r="M22" i="20"/>
  <c r="M21" i="20"/>
  <c r="M20" i="20"/>
  <c r="M18" i="20"/>
  <c r="M17" i="20"/>
  <c r="M16" i="20"/>
  <c r="M15" i="20"/>
  <c r="M14" i="20"/>
  <c r="M13" i="20"/>
  <c r="M12" i="20"/>
  <c r="M10" i="20"/>
  <c r="E72" i="21"/>
  <c r="D72" i="21"/>
</calcChain>
</file>

<file path=xl/sharedStrings.xml><?xml version="1.0" encoding="utf-8"?>
<sst xmlns="http://schemas.openxmlformats.org/spreadsheetml/2006/main" count="2361" uniqueCount="715">
  <si>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</si>
  <si>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</si>
  <si>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</si>
  <si>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</si>
  <si>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</si>
  <si>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</si>
  <si>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</si>
  <si>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</si>
  <si>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</si>
  <si>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</si>
  <si>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</si>
  <si>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</si>
  <si>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</si>
  <si>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</si>
  <si>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</si>
  <si>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</si>
  <si>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</si>
  <si>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</si>
  <si>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</si>
  <si>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</si>
  <si>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</si>
  <si>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</si>
  <si>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</si>
  <si>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</si>
  <si>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</si>
  <si>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</si>
  <si>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</si>
  <si>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</si>
  <si>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</si>
  <si>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</si>
  <si>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</si>
  <si>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</si>
  <si>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</si>
  <si>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</si>
  <si>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</si>
  <si>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</si>
  <si>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</si>
  <si>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</si>
  <si>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</si>
  <si>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</si>
  <si>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</si>
  <si>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</si>
  <si>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</si>
  <si>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</si>
  <si>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</si>
  <si>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</si>
  <si>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</si>
  <si>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</si>
  <si>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</si>
  <si>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</si>
  <si>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</si>
  <si>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</si>
  <si>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</si>
  <si>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</si>
  <si>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</si>
  <si>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</si>
  <si>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</si>
  <si>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</si>
  <si>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</si>
  <si>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</si>
  <si>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</si>
  <si>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</si>
  <si>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</si>
  <si>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</si>
  <si>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</si>
  <si>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</si>
  <si>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</si>
  <si>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</si>
  <si>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</si>
  <si>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</si>
  <si>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</si>
  <si>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</si>
  <si>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</si>
  <si>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</si>
  <si>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</si>
  <si>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</si>
  <si>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</si>
  <si>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</si>
  <si>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</si>
  <si>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</si>
  <si>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</si>
  <si>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</si>
  <si>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</si>
  <si>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</si>
  <si>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</si>
  <si>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</si>
  <si>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</si>
  <si>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</si>
  <si>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</si>
  <si>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</si>
  <si>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</si>
  <si>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</si>
  <si>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</si>
  <si>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</si>
  <si>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</si>
  <si>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</si>
  <si>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</si>
  <si>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</si>
  <si>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</si>
  <si>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</si>
  <si>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</si>
  <si>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</si>
  <si>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</si>
  <si>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</si>
  <si>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</si>
  <si>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</si>
  <si>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</si>
  <si>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</si>
  <si>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</si>
  <si>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</si>
  <si>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</si>
  <si>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</si>
  <si>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</si>
  <si>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</si>
  <si>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</si>
  <si>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</si>
  <si>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</si>
  <si>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</si>
  <si>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</si>
  <si>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</si>
  <si>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</si>
  <si>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</si>
  <si>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</si>
  <si>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</si>
  <si>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</si>
  <si>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</si>
  <si>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</si>
  <si>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</si>
  <si>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</si>
  <si>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</si>
  <si>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</si>
  <si>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</si>
  <si>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</si>
  <si>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</si>
  <si>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</si>
  <si>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</si>
  <si>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</si>
  <si>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</si>
  <si>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</si>
  <si>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</si>
  <si>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</si>
  <si>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</si>
  <si>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</si>
  <si>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</si>
  <si>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</si>
  <si>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</si>
  <si>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</si>
  <si>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</si>
  <si>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</si>
  <si>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</si>
  <si>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</si>
  <si>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</si>
  <si>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</si>
  <si>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</si>
  <si>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</si>
  <si>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</si>
  <si>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</si>
  <si>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</si>
  <si>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</si>
  <si>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</si>
  <si>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</si>
  <si>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</si>
  <si>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</si>
  <si>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</si>
  <si>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</si>
  <si>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</si>
  <si>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</si>
  <si>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</si>
  <si>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</si>
  <si>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</si>
  <si>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</si>
  <si>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</si>
  <si>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</si>
  <si>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</si>
  <si>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</si>
  <si>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</si>
  <si>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</si>
  <si>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</si>
  <si>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</si>
  <si>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</si>
  <si>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</si>
  <si>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</si>
  <si>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</si>
  <si>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</si>
  <si>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</si>
  <si>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</si>
  <si>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</si>
  <si>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</si>
  <si>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</si>
  <si>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</si>
  <si>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</si>
  <si>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</si>
  <si>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</si>
  <si>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</si>
  <si>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</si>
  <si>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</si>
  <si>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</si>
  <si>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</si>
  <si>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</si>
  <si>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</si>
  <si>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</si>
  <si>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</si>
  <si>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</si>
  <si>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</si>
  <si>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</si>
  <si>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</si>
  <si>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</si>
  <si>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</si>
  <si>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</si>
  <si>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</si>
  <si>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</si>
  <si>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</si>
  <si>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</si>
  <si>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</si>
  <si>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</si>
  <si>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</si>
  <si>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</si>
  <si>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</si>
  <si>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</si>
  <si>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</si>
  <si>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</si>
  <si>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</si>
  <si>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</si>
  <si>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</si>
  <si>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</si>
  <si>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</si>
  <si>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</si>
  <si>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</si>
  <si>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</si>
  <si>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</si>
  <si>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</si>
  <si>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</si>
  <si>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</si>
  <si>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</si>
  <si>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</si>
  <si>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</si>
  <si>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</si>
  <si>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</si>
  <si>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</si>
  <si>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</si>
  <si>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</si>
  <si>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</si>
  <si>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</si>
  <si>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</si>
  <si>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</si>
  <si>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</si>
  <si>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</si>
  <si>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</si>
  <si>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</si>
  <si>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</si>
  <si>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</si>
  <si>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</si>
  <si>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</si>
  <si>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</si>
  <si>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</si>
  <si>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</si>
  <si>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</si>
  <si>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</si>
  <si>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</si>
  <si>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</si>
  <si>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</si>
  <si>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</si>
  <si>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</si>
  <si>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</si>
  <si>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</si>
  <si>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</si>
  <si>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</si>
  <si>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</si>
  <si>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</si>
  <si>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</si>
  <si>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</si>
  <si>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</si>
  <si>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</si>
  <si>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</si>
  <si>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</si>
  <si>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</si>
  <si>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</si>
  <si>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</si>
  <si>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</si>
  <si>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</si>
  <si>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</si>
  <si>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</si>
  <si>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</si>
  <si>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</si>
  <si>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</si>
  <si>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</si>
  <si>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</si>
  <si>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</si>
  <si>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</si>
  <si>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</si>
  <si>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</si>
  <si>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</si>
  <si>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</si>
  <si>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</si>
  <si>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</si>
  <si>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</si>
  <si>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</si>
  <si>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</si>
  <si>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</si>
  <si>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</si>
  <si>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</si>
  <si>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</si>
  <si>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</si>
  <si>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</si>
  <si>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</si>
  <si>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</si>
  <si>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</si>
  <si>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</si>
  <si>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</si>
  <si>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</si>
  <si>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</si>
  <si>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</si>
  <si>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</si>
  <si>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</si>
  <si>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</si>
  <si>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</si>
  <si>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</si>
  <si>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</si>
  <si>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</si>
  <si>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</si>
  <si>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</si>
  <si>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</si>
  <si>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</si>
  <si>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</si>
  <si>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</si>
  <si>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</si>
  <si>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</si>
  <si>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</si>
  <si>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</si>
  <si>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</si>
  <si>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</si>
  <si>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</si>
  <si>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</si>
  <si>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</si>
  <si>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</si>
  <si>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</si>
  <si>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</si>
  <si>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</si>
  <si>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</si>
  <si>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</si>
  <si>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</si>
  <si>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</si>
  <si>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</si>
  <si>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</si>
  <si>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</si>
  <si>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</si>
  <si>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</si>
  <si>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</si>
  <si>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</si>
  <si>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</si>
  <si>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</si>
  <si>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</si>
  <si>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</si>
  <si>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</si>
  <si>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</si>
  <si>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</si>
  <si>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</si>
  <si>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</si>
  <si>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</si>
  <si>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</si>
  <si>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</si>
  <si>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</si>
  <si>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</si>
  <si>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</si>
  <si>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</si>
  <si>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</si>
  <si>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</si>
  <si>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</si>
  <si>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</si>
  <si>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</si>
  <si>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</si>
  <si>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</si>
  <si>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</si>
  <si>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</si>
  <si>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</si>
  <si>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</si>
  <si>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</si>
  <si>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</si>
  <si>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</si>
  <si>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</si>
  <si>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</si>
  <si>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</si>
  <si>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</si>
  <si>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</si>
  <si>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</si>
  <si>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</si>
  <si>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</si>
  <si>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</si>
  <si>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</si>
  <si>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</si>
  <si>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</si>
  <si>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</si>
  <si>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</si>
  <si>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</si>
  <si>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</si>
  <si>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</si>
  <si>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</si>
  <si>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</si>
  <si>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</si>
  <si>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</si>
  <si>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</si>
  <si>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</si>
  <si>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</si>
  <si>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</si>
  <si>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</si>
  <si>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</si>
  <si>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</si>
  <si>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</si>
  <si>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</si>
  <si>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</si>
  <si>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</si>
  <si>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</si>
  <si>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</si>
  <si>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</si>
  <si>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</si>
  <si>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</si>
  <si>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</si>
  <si>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</si>
  <si>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</si>
  <si>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</si>
  <si>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</si>
  <si>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</si>
  <si>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</si>
  <si>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</si>
  <si>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</si>
  <si>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</si>
  <si>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</si>
  <si>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</si>
  <si>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</si>
  <si>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</si>
  <si>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</si>
  <si>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</si>
  <si>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</si>
  <si>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</si>
  <si>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</si>
  <si>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</si>
  <si>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</si>
  <si>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</si>
  <si>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</si>
  <si>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</si>
  <si>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</si>
  <si>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</si>
  <si>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</si>
  <si>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</si>
  <si>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</si>
  <si>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</si>
  <si>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</si>
  <si>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</si>
  <si>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</si>
  <si>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</si>
  <si>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</si>
  <si>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</si>
  <si>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</si>
  <si>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</si>
  <si>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[16]</t>
  </si>
  <si>
    <t>30.01.07</t>
  </si>
  <si>
    <t>14A</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</si>
  <si>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</si>
  <si>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</si>
  <si>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</si>
  <si>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</si>
  <si>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</si>
  <si>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</si>
  <si>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</si>
  <si>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</si>
  <si>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</si>
  <si>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</si>
  <si>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</si>
  <si>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</si>
  <si>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</si>
  <si>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</si>
  <si>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</si>
  <si>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</si>
  <si>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</si>
  <si>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14C</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</si>
  <si>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</si>
  <si>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</si>
  <si>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</si>
  <si>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</si>
  <si>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</si>
  <si>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</si>
  <si>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</si>
  <si>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</si>
  <si>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</si>
  <si>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</si>
  <si>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</si>
  <si>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</si>
  <si>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</si>
  <si>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</si>
  <si>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</si>
  <si>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</si>
  <si>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</si>
  <si>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</si>
  <si>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</si>
  <si>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</si>
  <si>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</si>
  <si>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</si>
  <si>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</si>
  <si>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</si>
  <si>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</si>
  <si>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</si>
  <si>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</si>
  <si>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</si>
  <si>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</si>
  <si>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</si>
  <si>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</si>
  <si>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</si>
  <si>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</si>
  <si>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</si>
  <si>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</si>
  <si>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</si>
  <si>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</si>
  <si>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</si>
  <si>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</si>
  <si>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</si>
  <si>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</si>
  <si>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</si>
  <si>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</si>
  <si>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</si>
  <si>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</si>
  <si>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</si>
  <si>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</si>
  <si>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</si>
  <si>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</si>
  <si>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</si>
  <si>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</si>
  <si>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</si>
  <si>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</si>
  <si>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</si>
  <si>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</si>
  <si>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</si>
  <si>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</si>
  <si>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</si>
  <si>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</si>
  <si>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</si>
  <si>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</si>
  <si>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</si>
  <si>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</si>
  <si>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</si>
  <si>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</si>
  <si>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</si>
  <si>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</si>
  <si>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</si>
  <si>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</si>
  <si>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</si>
  <si>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</si>
  <si>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</si>
  <si>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</si>
  <si>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</si>
  <si>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</si>
  <si>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</si>
  <si>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</si>
  <si>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</si>
  <si>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</si>
  <si>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</si>
  <si>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</si>
  <si>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</si>
  <si>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</si>
  <si>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</si>
  <si>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</si>
  <si>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</si>
  <si>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</si>
  <si>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</si>
  <si>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G</t>
  </si>
  <si>
    <t>B2</t>
  </si>
  <si>
    <t>C2</t>
  </si>
  <si>
    <t>D2</t>
  </si>
  <si>
    <t>E2</t>
  </si>
  <si>
    <t>F2</t>
  </si>
  <si>
    <t>586 (+)</t>
  </si>
  <si>
    <t>Emisiones fusionadas (N°495; N°518 Y N°586)</t>
  </si>
  <si>
    <t>14.08.09</t>
  </si>
  <si>
    <t>Inversiones SCG S.A.</t>
  </si>
  <si>
    <t>24.08.09</t>
  </si>
  <si>
    <t>14B</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</si>
  <si>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</si>
  <si>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</si>
  <si>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</si>
  <si>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</si>
  <si>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</si>
  <si>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</si>
  <si>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</si>
  <si>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</si>
  <si>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</si>
  <si>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</si>
  <si>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</si>
  <si>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</si>
  <si>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</si>
  <si>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</si>
  <si>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</si>
  <si>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</si>
  <si>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</si>
  <si>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Banco Santander - Chile</t>
  </si>
  <si>
    <t>Dos depósitos a plazo fijo (+ dos contratos de compraventa futuro de moneda extranjera)</t>
  </si>
  <si>
    <t>10.03.10</t>
  </si>
  <si>
    <t>18.03.10</t>
  </si>
  <si>
    <t>25A</t>
  </si>
  <si>
    <t>25C</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</si>
  <si>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</si>
  <si>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</si>
  <si>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</si>
  <si>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</si>
  <si>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</si>
  <si>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</si>
  <si>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</si>
  <si>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</si>
  <si>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</si>
  <si>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</si>
  <si>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</si>
  <si>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</si>
  <si>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11.04.11</t>
  </si>
  <si>
    <t>16A</t>
  </si>
  <si>
    <t>16C</t>
  </si>
  <si>
    <t xml:space="preserve">Securitizadora Sudamericana </t>
  </si>
  <si>
    <t>Securitizadora Sudamericana</t>
  </si>
  <si>
    <t>Securitizadora Sudamericana (4)</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</si>
  <si>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</si>
  <si>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</si>
  <si>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</si>
  <si>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</si>
  <si>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</si>
  <si>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</si>
  <si>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</si>
  <si>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</si>
  <si>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</si>
  <si>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</si>
  <si>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</si>
  <si>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</si>
  <si>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</si>
  <si>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</si>
  <si>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Securitizadora Bice S.A. (3)</t>
  </si>
  <si>
    <t>26 Depósitps a Plazo fijo (+ 26 Contratos Forward)</t>
  </si>
  <si>
    <t>Banco BICE</t>
  </si>
  <si>
    <t>Securitizadora BICE S.A.</t>
  </si>
  <si>
    <t>02.03.2012</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</si>
  <si>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</si>
  <si>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</si>
  <si>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</si>
  <si>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</si>
  <si>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</si>
  <si>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</si>
  <si>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</si>
  <si>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</si>
  <si>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</si>
  <si>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</si>
  <si>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</si>
  <si>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</si>
  <si>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</si>
  <si>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</si>
  <si>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</si>
  <si>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</si>
  <si>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</si>
  <si>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</si>
  <si>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</si>
  <si>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</si>
  <si>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</si>
  <si>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</si>
  <si>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</si>
  <si>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</si>
  <si>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</si>
  <si>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</si>
  <si>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</si>
  <si>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</si>
  <si>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</si>
  <si>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</si>
  <si>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</si>
  <si>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</si>
  <si>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</si>
  <si>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</si>
  <si>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</si>
  <si>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</si>
  <si>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</si>
  <si>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</si>
  <si>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</si>
  <si>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</si>
  <si>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</si>
  <si>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</si>
  <si>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</si>
  <si>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</si>
  <si>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</si>
  <si>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</si>
  <si>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</si>
  <si>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</si>
  <si>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</si>
  <si>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(4)</t>
  </si>
  <si>
    <t>EF Securitizadora S.A. (13)</t>
  </si>
  <si>
    <t>EF Securitizadora S.A.(17)</t>
  </si>
  <si>
    <t>(19) : Emisión modificada el 7 de marzo de 2014</t>
  </si>
  <si>
    <t>11.03.14</t>
  </si>
  <si>
    <t>11.03.2014</t>
  </si>
  <si>
    <t>BCI Securitizadora S.A.(19)</t>
  </si>
  <si>
    <t>28A</t>
  </si>
  <si>
    <t>28B</t>
  </si>
  <si>
    <t>13.05.15</t>
  </si>
  <si>
    <t>30A</t>
  </si>
  <si>
    <t>30C</t>
  </si>
  <si>
    <t>13.05.2015</t>
  </si>
  <si>
    <t>Tipo Bono</t>
  </si>
  <si>
    <t>Emisión</t>
  </si>
  <si>
    <t>Monto Fijo</t>
  </si>
  <si>
    <t>Línea</t>
  </si>
  <si>
    <t>03.07.15</t>
  </si>
  <si>
    <t>1E</t>
  </si>
  <si>
    <t>06.07.15</t>
  </si>
  <si>
    <t>13.07.2015</t>
  </si>
  <si>
    <t>Bono emitido Banco BICE + Contrato cobertura de moneda</t>
  </si>
  <si>
    <t>BICE  Agente de Valores S.A.</t>
  </si>
  <si>
    <t>Securitizadora Bice S.A.(3)</t>
  </si>
  <si>
    <t>Emisora</t>
  </si>
  <si>
    <t>(1)        : U.F. al 31 de Enero de 2016 es de $25.629,09.-</t>
  </si>
  <si>
    <t>*US$ Promedio(31/01/2016)=</t>
  </si>
  <si>
    <t>*VALOR U.F.(31/01/2016)=</t>
  </si>
  <si>
    <t>(2)        : Dólar promedio al 31 de Enero de 2016 es de $710,37.-</t>
  </si>
  <si>
    <t>DURANTE EL MES DE ENERO DE 2016, NO HUBO COLOCACIONES DE BONOS SECURITIZADOS</t>
  </si>
  <si>
    <t>al 31 de Enero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</si>
</sst>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12"/>
      </patternFill>
    </fill>
    <fill>
      <patternFill patternType="solid">
        <fgColor theme="7" tint="0.59999389629810485"/>
        <bgColor indexed="64"/>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182">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5" fontId="4" fillId="0" borderId="0" xfId="0" applyNumberFormat="1" applyFont="1" applyProtection="1"/>
    <xf numFmtId="164" fontId="4" fillId="0" borderId="0" xfId="0" applyNumberFormat="1" applyFont="1" applyProtection="1"/>
    <xf numFmtId="0" fontId="4" fillId="0" borderId="0" xfId="0" applyFont="1"/>
    <xf numFmtId="0" fontId="4" fillId="0" borderId="0" xfId="0" applyFont="1" applyBorder="1"/>
    <xf numFmtId="0" fontId="4" fillId="0" borderId="0" xfId="0" applyFont="1" applyBorder="1" applyAlignment="1">
      <alignment horizontal="right"/>
    </xf>
    <xf numFmtId="164" fontId="4" fillId="0" borderId="0" xfId="0" applyNumberFormat="1" applyFont="1"/>
    <xf numFmtId="0" fontId="4" fillId="0" borderId="0" xfId="0" applyFont="1" applyAlignment="1" applyProtection="1">
      <alignment horizontal="fill"/>
    </xf>
    <xf numFmtId="164" fontId="4" fillId="0" borderId="0" xfId="0" applyNumberFormat="1" applyFont="1" applyAlignment="1" applyProtection="1">
      <alignment horizontal="fill"/>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8"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3" fontId="4" fillId="0" borderId="0" xfId="10" applyNumberFormat="1" applyFont="1" applyFill="1" applyBorder="1"/>
    <xf numFmtId="0" fontId="5" fillId="2" borderId="3"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4" fontId="5" fillId="2" borderId="0" xfId="0" applyNumberFormat="1" applyFont="1" applyFill="1" applyBorder="1" applyProtection="1"/>
    <xf numFmtId="166" fontId="5" fillId="2" borderId="6" xfId="0" applyNumberFormat="1" applyFont="1" applyFill="1" applyBorder="1" applyAlignment="1" applyProtection="1">
      <alignment horizontal="center"/>
    </xf>
    <xf numFmtId="166" fontId="5" fillId="2" borderId="6" xfId="0" applyNumberFormat="1" applyFont="1" applyFill="1" applyBorder="1" applyAlignment="1" applyProtection="1">
      <alignment horizontal="center" wrapText="1"/>
    </xf>
    <xf numFmtId="166" fontId="5" fillId="2" borderId="6" xfId="0" quotePrefix="1" applyNumberFormat="1" applyFont="1" applyFill="1" applyBorder="1" applyAlignment="1" applyProtection="1">
      <alignment horizontal="right"/>
      <protection locked="0"/>
    </xf>
    <xf numFmtId="0" fontId="5" fillId="2" borderId="6" xfId="0" applyFont="1" applyFill="1" applyBorder="1"/>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6" xfId="0" applyFont="1" applyFill="1" applyBorder="1" applyAlignment="1">
      <alignment horizontal="center"/>
    </xf>
    <xf numFmtId="3" fontId="5" fillId="2" borderId="6" xfId="0" applyNumberFormat="1" applyFont="1" applyFill="1" applyBorder="1" applyAlignment="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166" fontId="5" fillId="2" borderId="8" xfId="0" quotePrefix="1" applyNumberFormat="1" applyFont="1" applyFill="1" applyBorder="1" applyAlignment="1" applyProtection="1">
      <alignment horizontal="right"/>
      <protection locked="0"/>
    </xf>
    <xf numFmtId="0" fontId="5" fillId="3" borderId="3" xfId="0" applyFont="1" applyFill="1" applyBorder="1"/>
    <xf numFmtId="0" fontId="5" fillId="3" borderId="1" xfId="0" applyFont="1" applyFill="1" applyBorder="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164" fontId="5" fillId="0" borderId="0" xfId="0" quotePrefix="1" applyNumberFormat="1" applyFont="1" applyAlignment="1" applyProtection="1">
      <alignment horizontal="left"/>
    </xf>
    <xf numFmtId="0" fontId="5" fillId="0" borderId="0" xfId="0" quotePrefix="1" applyFont="1" applyAlignment="1" applyProtection="1">
      <alignment horizontal="left"/>
    </xf>
    <xf numFmtId="164" fontId="5" fillId="0" borderId="0" xfId="0" quotePrefix="1" applyNumberFormat="1"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0" fontId="4" fillId="0" borderId="0" xfId="0" quotePrefix="1" applyFont="1" applyFill="1" applyBorder="1" applyAlignment="1">
      <alignment horizontal="left"/>
    </xf>
    <xf numFmtId="0" fontId="5" fillId="4" borderId="0" xfId="0" applyFont="1" applyFill="1" applyBorder="1"/>
    <xf numFmtId="0" fontId="5" fillId="4" borderId="6" xfId="0" applyFont="1" applyFill="1" applyBorder="1"/>
    <xf numFmtId="0" fontId="5" fillId="4" borderId="6" xfId="0" applyFont="1" applyFill="1" applyBorder="1" applyAlignment="1">
      <alignment horizontal="center"/>
    </xf>
    <xf numFmtId="0" fontId="5" fillId="4" borderId="1" xfId="0" applyFont="1" applyFill="1" applyBorder="1" applyAlignment="1">
      <alignment horizontal="center"/>
    </xf>
    <xf numFmtId="0" fontId="5" fillId="4" borderId="0" xfId="0" applyFont="1" applyFill="1" applyBorder="1" applyAlignment="1">
      <alignment horizontal="center"/>
    </xf>
    <xf numFmtId="0" fontId="5" fillId="4" borderId="1" xfId="0" applyFont="1" applyFill="1" applyBorder="1"/>
    <xf numFmtId="0" fontId="5" fillId="4" borderId="0" xfId="0" quotePrefix="1" applyFont="1" applyFill="1" applyBorder="1" applyAlignment="1">
      <alignment horizontal="center"/>
    </xf>
    <xf numFmtId="0" fontId="5" fillId="4" borderId="6" xfId="0" applyFont="1" applyFill="1" applyBorder="1" applyAlignment="1">
      <alignment horizontal="right"/>
    </xf>
    <xf numFmtId="0" fontId="5" fillId="4" borderId="6" xfId="0" quotePrefix="1" applyFont="1" applyFill="1" applyBorder="1" applyAlignment="1">
      <alignment horizontal="center"/>
    </xf>
    <xf numFmtId="0" fontId="9" fillId="0" borderId="0" xfId="0" applyFont="1" applyFill="1" applyAlignment="1" applyProtection="1">
      <alignment horizontal="left"/>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2" fontId="4" fillId="0" borderId="0" xfId="0" applyNumberFormat="1" applyFont="1"/>
    <xf numFmtId="0" fontId="5" fillId="4" borderId="3" xfId="0" applyFont="1" applyFill="1" applyBorder="1"/>
    <xf numFmtId="0" fontId="5" fillId="4" borderId="5" xfId="0" applyFont="1" applyFill="1" applyBorder="1"/>
    <xf numFmtId="0" fontId="5" fillId="4" borderId="8" xfId="0" applyFont="1" applyFill="1" applyBorder="1"/>
    <xf numFmtId="164" fontId="4" fillId="0" borderId="0" xfId="0" applyNumberFormat="1" applyFont="1" applyFill="1"/>
    <xf numFmtId="0" fontId="4" fillId="0" borderId="0" xfId="0" applyFont="1" applyFill="1" applyAlignment="1" applyProtection="1">
      <alignment horizontal="fill"/>
    </xf>
    <xf numFmtId="164" fontId="4" fillId="0" borderId="0" xfId="0" applyNumberFormat="1" applyFont="1" applyFill="1" applyAlignment="1" applyProtection="1">
      <alignment horizontal="fill"/>
    </xf>
    <xf numFmtId="3"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5"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1" fontId="4" fillId="0" borderId="0" xfId="0" quotePrefix="1" applyNumberFormat="1" applyFont="1" applyFill="1" applyAlignment="1" applyProtection="1">
      <alignment horizontal="left"/>
    </xf>
    <xf numFmtId="3" fontId="5" fillId="4" borderId="6" xfId="0" applyNumberFormat="1" applyFont="1" applyFill="1" applyBorder="1" applyAlignment="1">
      <alignment horizontal="center"/>
    </xf>
    <xf numFmtId="0" fontId="5" fillId="0" borderId="0" xfId="0" applyFont="1" applyFill="1" applyAlignment="1" applyProtection="1">
      <alignment horizontal="left"/>
    </xf>
    <xf numFmtId="3" fontId="4" fillId="0" borderId="0" xfId="0" applyNumberFormat="1" applyFont="1" applyFill="1" applyBorder="1" applyAlignment="1" applyProtection="1">
      <alignment horizontal="fill"/>
    </xf>
    <xf numFmtId="0" fontId="5" fillId="4" borderId="1" xfId="0" applyFont="1" applyFill="1" applyBorder="1" applyAlignment="1">
      <alignment horizontal="centerContinuous"/>
    </xf>
    <xf numFmtId="3" fontId="5" fillId="4" borderId="1" xfId="0" applyNumberFormat="1" applyFont="1" applyFill="1" applyBorder="1" applyAlignment="1">
      <alignment horizontal="centerContinuous"/>
    </xf>
    <xf numFmtId="3" fontId="5" fillId="4" borderId="1" xfId="0" applyNumberFormat="1" applyFont="1" applyFill="1" applyBorder="1" applyAlignment="1">
      <alignment horizontal="center"/>
    </xf>
    <xf numFmtId="0" fontId="5" fillId="4" borderId="2" xfId="0" applyFont="1" applyFill="1" applyBorder="1" applyAlignment="1">
      <alignment horizontal="center"/>
    </xf>
    <xf numFmtId="3" fontId="5" fillId="4" borderId="0" xfId="0" applyNumberFormat="1" applyFont="1" applyFill="1" applyBorder="1" applyAlignment="1">
      <alignment horizontal="center"/>
    </xf>
    <xf numFmtId="0" fontId="5" fillId="4" borderId="4" xfId="0" applyFont="1" applyFill="1" applyBorder="1" applyAlignment="1">
      <alignment horizontal="center"/>
    </xf>
    <xf numFmtId="0" fontId="5" fillId="4" borderId="7" xfId="0" applyFont="1" applyFill="1" applyBorder="1" applyAlignment="1">
      <alignment horizontal="center"/>
    </xf>
    <xf numFmtId="3" fontId="5" fillId="2" borderId="1" xfId="0" applyNumberFormat="1" applyFont="1" applyFill="1" applyBorder="1" applyAlignment="1" applyProtection="1">
      <alignment horizontal="center"/>
    </xf>
    <xf numFmtId="3" fontId="4" fillId="0" borderId="0" xfId="15" applyNumberFormat="1" applyFont="1" applyFill="1" applyBorder="1" applyAlignment="1">
      <alignment horizontal="center" vertical="center"/>
    </xf>
    <xf numFmtId="3" fontId="5" fillId="2" borderId="1" xfId="0" applyNumberFormat="1" applyFont="1" applyFill="1" applyBorder="1" applyAlignment="1" applyProtection="1">
      <alignment horizontal="center"/>
    </xf>
    <xf numFmtId="164"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2"/>
  <sheetViews>
    <sheetView tabSelected="1" workbookViewId="0">
      <pane ySplit="8" topLeftCell="A9" activePane="bottomLeft" state="frozen"/>
      <selection pane="bottomLeft" activeCell="A13" sqref="A13"/>
    </sheetView>
  </sheetViews>
  <sheetFormatPr baseColWidth="10" defaultColWidth="11.7109375" defaultRowHeight="11.25" x14ac:dyDescent="0.2"/>
  <cols>
    <col min="1" max="1" width="37.28515625" style="5" customWidth="1"/>
    <col min="2" max="2" width="10.28515625" style="5" bestFit="1" customWidth="1"/>
    <col min="3" max="3" width="14" style="2" customWidth="1"/>
    <col min="4" max="4" width="9.85546875" style="2" bestFit="1" customWidth="1"/>
    <col min="5" max="5" width="5.42578125" style="5" bestFit="1" customWidth="1"/>
    <col min="6" max="6" width="13" style="8" bestFit="1" customWidth="1"/>
    <col min="7" max="7" width="7.7109375" style="5" bestFit="1" customWidth="1"/>
    <col min="8" max="8" width="9.5703125" style="5" bestFit="1" customWidth="1"/>
    <col min="9" max="9" width="9.85546875" style="5" bestFit="1" customWidth="1"/>
    <col min="10" max="10" width="13.7109375" style="5" bestFit="1" customWidth="1"/>
    <col min="11" max="11" width="15" style="52" bestFit="1" customWidth="1"/>
    <col min="12" max="12" width="13.7109375" style="52" bestFit="1" customWidth="1"/>
    <col min="13" max="13" width="16.7109375" style="52" bestFit="1" customWidth="1"/>
    <col min="14" max="15" width="16.140625" style="52" bestFit="1" customWidth="1"/>
    <col min="16" max="16384" width="11.7109375" style="115"/>
  </cols>
  <sheetData>
    <row r="1" spans="1:15" x14ac:dyDescent="0.2">
      <c r="A1" s="128" t="s">
        <v>3</v>
      </c>
      <c r="B1" s="128"/>
      <c r="C1" s="1"/>
      <c r="E1" s="3"/>
      <c r="F1" s="4"/>
    </row>
    <row r="2" spans="1:15" x14ac:dyDescent="0.2">
      <c r="A2" s="128" t="s">
        <v>172</v>
      </c>
      <c r="B2" s="128"/>
      <c r="C2" s="1"/>
      <c r="E2" s="3"/>
      <c r="F2" s="4"/>
    </row>
    <row r="3" spans="1:15" x14ac:dyDescent="0.2">
      <c r="A3" s="129" t="s">
        <v>714</v>
      </c>
      <c r="B3" s="129"/>
      <c r="G3" s="5" t="s">
        <v>5</v>
      </c>
    </row>
    <row r="4" spans="1:15" x14ac:dyDescent="0.2">
      <c r="A4" s="9"/>
      <c r="B4" s="9"/>
      <c r="C4" s="1"/>
      <c r="D4" s="1"/>
      <c r="E4" s="9"/>
      <c r="F4" s="10"/>
      <c r="G4" s="9" t="s">
        <v>5</v>
      </c>
      <c r="H4" s="9"/>
      <c r="I4" s="9"/>
      <c r="J4" s="9"/>
      <c r="K4" s="53"/>
      <c r="L4" s="53"/>
      <c r="M4" s="53"/>
      <c r="N4" s="53"/>
      <c r="O4" s="53"/>
    </row>
    <row r="5" spans="1:15" ht="12.75" customHeight="1" x14ac:dyDescent="0.2">
      <c r="A5" s="92" t="s">
        <v>6</v>
      </c>
      <c r="B5" s="148" t="s">
        <v>697</v>
      </c>
      <c r="C5" s="93" t="s">
        <v>7</v>
      </c>
      <c r="D5" s="93"/>
      <c r="E5" s="180" t="s">
        <v>8</v>
      </c>
      <c r="F5" s="180"/>
      <c r="G5" s="94" t="s">
        <v>9</v>
      </c>
      <c r="H5" s="94" t="s">
        <v>10</v>
      </c>
      <c r="I5" s="94" t="s">
        <v>206</v>
      </c>
      <c r="J5" s="94" t="s">
        <v>11</v>
      </c>
      <c r="K5" s="178" t="s">
        <v>559</v>
      </c>
      <c r="L5" s="178"/>
      <c r="M5" s="176" t="s">
        <v>12</v>
      </c>
      <c r="N5" s="176" t="s">
        <v>13</v>
      </c>
      <c r="O5" s="103" t="s">
        <v>14</v>
      </c>
    </row>
    <row r="6" spans="1:15" ht="12.75" customHeight="1" x14ac:dyDescent="0.2">
      <c r="A6" s="95"/>
      <c r="B6" s="149"/>
      <c r="C6" s="96"/>
      <c r="D6" s="96"/>
      <c r="E6" s="97"/>
      <c r="F6" s="98"/>
      <c r="G6" s="97"/>
      <c r="H6" s="96" t="s">
        <v>23</v>
      </c>
      <c r="I6" s="96" t="s">
        <v>207</v>
      </c>
      <c r="J6" s="96" t="s">
        <v>24</v>
      </c>
      <c r="K6" s="104" t="s">
        <v>560</v>
      </c>
      <c r="L6" s="104" t="s">
        <v>25</v>
      </c>
      <c r="M6" s="104" t="s">
        <v>26</v>
      </c>
      <c r="N6" s="104" t="s">
        <v>27</v>
      </c>
      <c r="O6" s="105" t="s">
        <v>28</v>
      </c>
    </row>
    <row r="7" spans="1:15" ht="12.75" customHeight="1" x14ac:dyDescent="0.2">
      <c r="A7" s="95"/>
      <c r="B7" s="149" t="s">
        <v>698</v>
      </c>
      <c r="C7" s="96" t="s">
        <v>39</v>
      </c>
      <c r="D7" s="96" t="s">
        <v>156</v>
      </c>
      <c r="E7" s="179" t="s">
        <v>40</v>
      </c>
      <c r="F7" s="179"/>
      <c r="G7" s="97"/>
      <c r="H7" s="96" t="s">
        <v>41</v>
      </c>
      <c r="I7" s="96" t="s">
        <v>208</v>
      </c>
      <c r="J7" s="96" t="s">
        <v>42</v>
      </c>
      <c r="K7" s="104" t="s">
        <v>561</v>
      </c>
      <c r="L7" s="104" t="s">
        <v>43</v>
      </c>
      <c r="M7" s="104" t="s">
        <v>44</v>
      </c>
      <c r="N7" s="104" t="s">
        <v>152</v>
      </c>
      <c r="O7" s="106"/>
    </row>
    <row r="8" spans="1:15" x14ac:dyDescent="0.2">
      <c r="A8" s="117" t="s">
        <v>711</v>
      </c>
      <c r="B8" s="101"/>
      <c r="C8" s="99"/>
      <c r="D8" s="100">
        <v>25629.09</v>
      </c>
      <c r="E8" s="101"/>
      <c r="F8" s="99"/>
      <c r="G8" s="99" t="s">
        <v>710</v>
      </c>
      <c r="H8" s="100">
        <v>710.37</v>
      </c>
      <c r="I8" s="102"/>
      <c r="J8" s="109"/>
      <c r="K8" s="110"/>
      <c r="L8" s="110"/>
      <c r="M8" s="107" t="s">
        <v>55</v>
      </c>
      <c r="N8" s="110" t="s">
        <v>28</v>
      </c>
      <c r="O8" s="108"/>
    </row>
    <row r="9" spans="1:15" x14ac:dyDescent="0.2">
      <c r="A9" s="155"/>
      <c r="B9" s="155"/>
      <c r="C9" s="113"/>
      <c r="D9" s="158"/>
      <c r="E9" s="155"/>
      <c r="F9" s="156"/>
      <c r="G9" s="155"/>
      <c r="H9" s="113"/>
      <c r="I9" s="113"/>
      <c r="J9" s="113"/>
      <c r="K9" s="159"/>
      <c r="L9" s="157"/>
      <c r="M9" s="157"/>
      <c r="N9" s="157"/>
      <c r="O9" s="157"/>
    </row>
    <row r="10" spans="1:15" x14ac:dyDescent="0.2">
      <c r="A10" s="111" t="s">
        <v>69</v>
      </c>
      <c r="B10" s="111" t="s">
        <v>699</v>
      </c>
      <c r="C10" s="113">
        <v>193</v>
      </c>
      <c r="D10" s="113" t="s">
        <v>68</v>
      </c>
      <c r="E10" s="113" t="s">
        <v>58</v>
      </c>
      <c r="F10" s="21">
        <v>163</v>
      </c>
      <c r="G10" s="84" t="s">
        <v>65</v>
      </c>
      <c r="H10" s="22">
        <v>6.5</v>
      </c>
      <c r="I10" s="113" t="s">
        <v>209</v>
      </c>
      <c r="J10" s="88">
        <v>11.5</v>
      </c>
      <c r="K10" s="116">
        <v>163000</v>
      </c>
      <c r="L10" s="116">
        <v>0</v>
      </c>
      <c r="M10" s="116">
        <f>ROUND((L10*$D$8/1000),0)</f>
        <v>0</v>
      </c>
      <c r="N10" s="116"/>
      <c r="O10" s="116"/>
    </row>
    <row r="11" spans="1:15" x14ac:dyDescent="0.2">
      <c r="A11" s="111" t="s">
        <v>69</v>
      </c>
      <c r="B11" s="111" t="s">
        <v>699</v>
      </c>
      <c r="C11" s="113">
        <v>193</v>
      </c>
      <c r="D11" s="113" t="s">
        <v>68</v>
      </c>
      <c r="E11" s="113" t="s">
        <v>58</v>
      </c>
      <c r="F11" s="21">
        <v>139</v>
      </c>
      <c r="G11" s="84" t="s">
        <v>64</v>
      </c>
      <c r="H11" s="22">
        <v>6.3</v>
      </c>
      <c r="I11" s="113" t="s">
        <v>209</v>
      </c>
      <c r="J11" s="88">
        <v>24.5</v>
      </c>
      <c r="K11" s="116">
        <v>139000</v>
      </c>
      <c r="L11" s="116">
        <v>0</v>
      </c>
      <c r="M11" s="116">
        <v>0</v>
      </c>
      <c r="N11" s="116"/>
      <c r="O11" s="116"/>
    </row>
    <row r="12" spans="1:15" x14ac:dyDescent="0.2">
      <c r="A12" s="111" t="s">
        <v>69</v>
      </c>
      <c r="B12" s="111" t="s">
        <v>699</v>
      </c>
      <c r="C12" s="113">
        <v>199</v>
      </c>
      <c r="D12" s="113" t="s">
        <v>75</v>
      </c>
      <c r="E12" s="113" t="s">
        <v>58</v>
      </c>
      <c r="F12" s="21">
        <v>168</v>
      </c>
      <c r="G12" s="84" t="s">
        <v>76</v>
      </c>
      <c r="H12" s="22">
        <v>6.5</v>
      </c>
      <c r="I12" s="113" t="s">
        <v>209</v>
      </c>
      <c r="J12" s="88">
        <v>11.5</v>
      </c>
      <c r="K12" s="116">
        <v>168000</v>
      </c>
      <c r="L12" s="116">
        <v>0</v>
      </c>
      <c r="M12" s="116">
        <f t="shared" ref="M12:M22" si="0">ROUND((L12*$D$8/1000),0)</f>
        <v>0</v>
      </c>
      <c r="N12" s="116"/>
      <c r="O12" s="116"/>
    </row>
    <row r="13" spans="1:15" x14ac:dyDescent="0.2">
      <c r="A13" s="111" t="s">
        <v>69</v>
      </c>
      <c r="B13" s="111" t="s">
        <v>699</v>
      </c>
      <c r="C13" s="113">
        <v>199</v>
      </c>
      <c r="D13" s="113" t="s">
        <v>75</v>
      </c>
      <c r="E13" s="113" t="s">
        <v>58</v>
      </c>
      <c r="F13" s="21">
        <v>143</v>
      </c>
      <c r="G13" s="84" t="s">
        <v>77</v>
      </c>
      <c r="H13" s="22">
        <v>6.3</v>
      </c>
      <c r="I13" s="113" t="s">
        <v>209</v>
      </c>
      <c r="J13" s="88">
        <v>24.5</v>
      </c>
      <c r="K13" s="116">
        <v>143000</v>
      </c>
      <c r="L13" s="116">
        <v>34674.33</v>
      </c>
      <c r="M13" s="116">
        <f t="shared" si="0"/>
        <v>888672</v>
      </c>
      <c r="N13" s="116">
        <v>4543</v>
      </c>
      <c r="O13" s="116">
        <v>893215</v>
      </c>
    </row>
    <row r="14" spans="1:15" x14ac:dyDescent="0.2">
      <c r="A14" s="111" t="s">
        <v>69</v>
      </c>
      <c r="B14" s="111" t="s">
        <v>699</v>
      </c>
      <c r="C14" s="113">
        <v>202</v>
      </c>
      <c r="D14" s="113" t="s">
        <v>78</v>
      </c>
      <c r="E14" s="113" t="s">
        <v>58</v>
      </c>
      <c r="F14" s="21">
        <v>230</v>
      </c>
      <c r="G14" s="84" t="s">
        <v>79</v>
      </c>
      <c r="H14" s="22">
        <v>7.4</v>
      </c>
      <c r="I14" s="113" t="s">
        <v>209</v>
      </c>
      <c r="J14" s="88">
        <v>5</v>
      </c>
      <c r="K14" s="116">
        <v>230000</v>
      </c>
      <c r="L14" s="116">
        <v>0</v>
      </c>
      <c r="M14" s="116">
        <f t="shared" si="0"/>
        <v>0</v>
      </c>
      <c r="N14" s="116"/>
      <c r="O14" s="116"/>
    </row>
    <row r="15" spans="1:15" x14ac:dyDescent="0.2">
      <c r="A15" s="111" t="s">
        <v>163</v>
      </c>
      <c r="B15" s="111" t="s">
        <v>699</v>
      </c>
      <c r="C15" s="113">
        <v>202</v>
      </c>
      <c r="D15" s="113" t="s">
        <v>78</v>
      </c>
      <c r="E15" s="113" t="s">
        <v>58</v>
      </c>
      <c r="F15" s="21">
        <v>317</v>
      </c>
      <c r="G15" s="84" t="s">
        <v>80</v>
      </c>
      <c r="H15" s="22">
        <v>7.4</v>
      </c>
      <c r="I15" s="113" t="s">
        <v>209</v>
      </c>
      <c r="J15" s="88">
        <v>20</v>
      </c>
      <c r="K15" s="116">
        <v>317000</v>
      </c>
      <c r="L15" s="116">
        <v>56972.800000000003</v>
      </c>
      <c r="M15" s="116">
        <f t="shared" si="0"/>
        <v>1460161</v>
      </c>
      <c r="N15" s="116">
        <v>8747</v>
      </c>
      <c r="O15" s="116">
        <v>1468908</v>
      </c>
    </row>
    <row r="16" spans="1:15" x14ac:dyDescent="0.2">
      <c r="A16" s="111" t="s">
        <v>86</v>
      </c>
      <c r="B16" s="111" t="s">
        <v>699</v>
      </c>
      <c r="C16" s="113">
        <v>211</v>
      </c>
      <c r="D16" s="113" t="s">
        <v>117</v>
      </c>
      <c r="E16" s="113" t="s">
        <v>58</v>
      </c>
      <c r="F16" s="21">
        <v>290</v>
      </c>
      <c r="G16" s="113" t="s">
        <v>61</v>
      </c>
      <c r="H16" s="22">
        <v>6.9</v>
      </c>
      <c r="I16" s="113" t="s">
        <v>209</v>
      </c>
      <c r="J16" s="88">
        <v>20</v>
      </c>
      <c r="K16" s="116">
        <v>290000</v>
      </c>
      <c r="L16" s="160">
        <v>44509.49</v>
      </c>
      <c r="M16" s="161">
        <f t="shared" si="0"/>
        <v>1140738</v>
      </c>
      <c r="N16" s="161">
        <v>2540</v>
      </c>
      <c r="O16" s="160">
        <v>1143278</v>
      </c>
    </row>
    <row r="17" spans="1:15" ht="12" customHeight="1" x14ac:dyDescent="0.2">
      <c r="A17" s="111" t="s">
        <v>86</v>
      </c>
      <c r="B17" s="111" t="s">
        <v>699</v>
      </c>
      <c r="C17" s="113">
        <v>211</v>
      </c>
      <c r="D17" s="113" t="s">
        <v>117</v>
      </c>
      <c r="E17" s="113" t="s">
        <v>58</v>
      </c>
      <c r="F17" s="21">
        <v>128</v>
      </c>
      <c r="G17" s="113" t="s">
        <v>62</v>
      </c>
      <c r="H17" s="22">
        <v>6.9</v>
      </c>
      <c r="I17" s="113" t="s">
        <v>209</v>
      </c>
      <c r="J17" s="88">
        <v>20</v>
      </c>
      <c r="K17" s="116">
        <v>128000</v>
      </c>
      <c r="L17" s="160">
        <v>19812.66</v>
      </c>
      <c r="M17" s="161">
        <f t="shared" si="0"/>
        <v>507780</v>
      </c>
      <c r="N17" s="161">
        <v>1131</v>
      </c>
      <c r="O17" s="160">
        <v>508911</v>
      </c>
    </row>
    <row r="18" spans="1:15" x14ac:dyDescent="0.2">
      <c r="A18" s="111" t="s">
        <v>164</v>
      </c>
      <c r="B18" s="111" t="s">
        <v>699</v>
      </c>
      <c r="C18" s="113">
        <v>211</v>
      </c>
      <c r="D18" s="113" t="s">
        <v>117</v>
      </c>
      <c r="E18" s="113" t="s">
        <v>58</v>
      </c>
      <c r="F18" s="21">
        <v>22</v>
      </c>
      <c r="G18" s="113" t="s">
        <v>63</v>
      </c>
      <c r="H18" s="22">
        <v>6.9</v>
      </c>
      <c r="I18" s="113" t="s">
        <v>209</v>
      </c>
      <c r="J18" s="88">
        <v>20</v>
      </c>
      <c r="K18" s="116">
        <v>22000</v>
      </c>
      <c r="L18" s="160">
        <v>67241.679999999993</v>
      </c>
      <c r="M18" s="161">
        <f t="shared" si="0"/>
        <v>1723343</v>
      </c>
      <c r="N18" s="161">
        <v>3837</v>
      </c>
      <c r="O18" s="160">
        <v>1727180</v>
      </c>
    </row>
    <row r="19" spans="1:15" x14ac:dyDescent="0.2">
      <c r="A19" s="12"/>
      <c r="B19" s="12"/>
      <c r="C19" s="11"/>
      <c r="D19" s="11"/>
      <c r="E19" s="11"/>
      <c r="F19" s="48"/>
      <c r="G19" s="11"/>
      <c r="H19" s="49"/>
      <c r="I19" s="11"/>
      <c r="J19" s="50"/>
      <c r="K19" s="54"/>
      <c r="L19" s="54"/>
      <c r="M19" s="54"/>
      <c r="N19" s="54"/>
      <c r="O19" s="54"/>
    </row>
    <row r="20" spans="1:15" x14ac:dyDescent="0.2">
      <c r="A20" s="12" t="s">
        <v>86</v>
      </c>
      <c r="B20" s="111" t="s">
        <v>699</v>
      </c>
      <c r="C20" s="11">
        <v>221</v>
      </c>
      <c r="D20" s="11" t="s">
        <v>83</v>
      </c>
      <c r="E20" s="11" t="s">
        <v>58</v>
      </c>
      <c r="F20" s="48">
        <v>330</v>
      </c>
      <c r="G20" s="11" t="s">
        <v>84</v>
      </c>
      <c r="H20" s="49">
        <v>7.4</v>
      </c>
      <c r="I20" s="11" t="s">
        <v>211</v>
      </c>
      <c r="J20" s="50">
        <v>20</v>
      </c>
      <c r="K20" s="54">
        <v>330000</v>
      </c>
      <c r="L20" s="125">
        <v>120107.84</v>
      </c>
      <c r="M20" s="54">
        <f>ROUND((L20*$D$8/1000),0)</f>
        <v>3078255</v>
      </c>
      <c r="N20" s="54">
        <v>7563</v>
      </c>
      <c r="O20" s="126">
        <v>3085818</v>
      </c>
    </row>
    <row r="21" spans="1:15" x14ac:dyDescent="0.2">
      <c r="A21" s="12" t="s">
        <v>86</v>
      </c>
      <c r="B21" s="111" t="s">
        <v>699</v>
      </c>
      <c r="C21" s="11">
        <v>221</v>
      </c>
      <c r="D21" s="11" t="s">
        <v>83</v>
      </c>
      <c r="E21" s="11" t="s">
        <v>58</v>
      </c>
      <c r="F21" s="48">
        <v>43</v>
      </c>
      <c r="G21" s="11" t="s">
        <v>70</v>
      </c>
      <c r="H21" s="49">
        <v>7.4</v>
      </c>
      <c r="I21" s="11" t="s">
        <v>211</v>
      </c>
      <c r="J21" s="50">
        <v>20</v>
      </c>
      <c r="K21" s="54">
        <v>43000</v>
      </c>
      <c r="L21" s="125">
        <v>16515.400000000001</v>
      </c>
      <c r="M21" s="54">
        <f t="shared" si="0"/>
        <v>423275</v>
      </c>
      <c r="N21" s="90">
        <v>1008</v>
      </c>
      <c r="O21" s="126">
        <v>424283</v>
      </c>
    </row>
    <row r="22" spans="1:15" x14ac:dyDescent="0.2">
      <c r="A22" s="12" t="s">
        <v>86</v>
      </c>
      <c r="B22" s="111" t="s">
        <v>699</v>
      </c>
      <c r="C22" s="11">
        <v>221</v>
      </c>
      <c r="D22" s="11" t="s">
        <v>83</v>
      </c>
      <c r="E22" s="11" t="s">
        <v>58</v>
      </c>
      <c r="F22" s="48">
        <v>240</v>
      </c>
      <c r="G22" s="11" t="s">
        <v>72</v>
      </c>
      <c r="H22" s="49">
        <v>7.4</v>
      </c>
      <c r="I22" s="11" t="s">
        <v>211</v>
      </c>
      <c r="J22" s="50">
        <v>12</v>
      </c>
      <c r="K22" s="54">
        <v>240000</v>
      </c>
      <c r="L22" s="125">
        <v>0</v>
      </c>
      <c r="M22" s="54">
        <f t="shared" si="0"/>
        <v>0</v>
      </c>
      <c r="N22" s="54"/>
      <c r="O22" s="126"/>
    </row>
    <row r="23" spans="1:15" x14ac:dyDescent="0.2">
      <c r="A23" s="12" t="s">
        <v>86</v>
      </c>
      <c r="B23" s="111" t="s">
        <v>699</v>
      </c>
      <c r="C23" s="11">
        <v>221</v>
      </c>
      <c r="D23" s="11" t="s">
        <v>83</v>
      </c>
      <c r="E23" s="11" t="s">
        <v>58</v>
      </c>
      <c r="F23" s="48">
        <v>55</v>
      </c>
      <c r="G23" s="11" t="s">
        <v>74</v>
      </c>
      <c r="H23" s="49">
        <v>7.4</v>
      </c>
      <c r="I23" s="11" t="s">
        <v>211</v>
      </c>
      <c r="J23" s="50">
        <v>12</v>
      </c>
      <c r="K23" s="54">
        <v>55000</v>
      </c>
      <c r="L23" s="125">
        <v>0</v>
      </c>
      <c r="M23" s="54">
        <f>ROUND((L23*$D$8/1000),0)</f>
        <v>0</v>
      </c>
      <c r="N23" s="54"/>
      <c r="O23" s="126"/>
    </row>
    <row r="24" spans="1:15" x14ac:dyDescent="0.2">
      <c r="A24" s="12" t="s">
        <v>164</v>
      </c>
      <c r="B24" s="111" t="s">
        <v>699</v>
      </c>
      <c r="C24" s="11">
        <v>221</v>
      </c>
      <c r="D24" s="11" t="s">
        <v>83</v>
      </c>
      <c r="E24" s="11" t="s">
        <v>58</v>
      </c>
      <c r="F24" s="48">
        <v>50</v>
      </c>
      <c r="G24" s="11" t="s">
        <v>85</v>
      </c>
      <c r="H24" s="49">
        <v>7.4</v>
      </c>
      <c r="I24" s="11" t="s">
        <v>211</v>
      </c>
      <c r="J24" s="50">
        <v>20</v>
      </c>
      <c r="K24" s="54">
        <v>50000</v>
      </c>
      <c r="L24" s="125">
        <v>161260</v>
      </c>
      <c r="M24" s="54">
        <f>ROUND((L24*$D$8/1000),0)</f>
        <v>4132947</v>
      </c>
      <c r="N24" s="54">
        <v>9805</v>
      </c>
      <c r="O24" s="126">
        <v>4142752</v>
      </c>
    </row>
    <row r="25" spans="1:15" x14ac:dyDescent="0.2">
      <c r="A25" s="111" t="s">
        <v>540</v>
      </c>
      <c r="B25" s="111" t="s">
        <v>699</v>
      </c>
      <c r="C25" s="113">
        <v>225</v>
      </c>
      <c r="D25" s="113" t="s">
        <v>87</v>
      </c>
      <c r="E25" s="113" t="s">
        <v>58</v>
      </c>
      <c r="F25" s="21">
        <v>427</v>
      </c>
      <c r="G25" s="113" t="s">
        <v>88</v>
      </c>
      <c r="H25" s="22">
        <v>7.5</v>
      </c>
      <c r="I25" s="113" t="s">
        <v>210</v>
      </c>
      <c r="J25" s="88">
        <v>24</v>
      </c>
      <c r="K25" s="116">
        <v>427000</v>
      </c>
      <c r="L25" s="54">
        <v>0</v>
      </c>
      <c r="M25" s="54">
        <v>0</v>
      </c>
      <c r="N25" s="54"/>
      <c r="O25" s="54"/>
    </row>
    <row r="26" spans="1:15" x14ac:dyDescent="0.2">
      <c r="A26" s="111" t="s">
        <v>541</v>
      </c>
      <c r="B26" s="111" t="s">
        <v>699</v>
      </c>
      <c r="C26" s="113">
        <v>225</v>
      </c>
      <c r="D26" s="113" t="s">
        <v>87</v>
      </c>
      <c r="E26" s="113" t="s">
        <v>58</v>
      </c>
      <c r="F26" s="21">
        <v>36</v>
      </c>
      <c r="G26" s="113" t="s">
        <v>89</v>
      </c>
      <c r="H26" s="22">
        <v>7.5</v>
      </c>
      <c r="I26" s="113" t="s">
        <v>210</v>
      </c>
      <c r="J26" s="88">
        <v>24</v>
      </c>
      <c r="K26" s="116">
        <v>36000</v>
      </c>
      <c r="L26" s="54">
        <v>0</v>
      </c>
      <c r="M26" s="54">
        <v>0</v>
      </c>
      <c r="N26" s="54"/>
      <c r="O26" s="54"/>
    </row>
    <row r="27" spans="1:15" x14ac:dyDescent="0.2">
      <c r="A27" s="111"/>
      <c r="B27" s="111"/>
      <c r="C27" s="113"/>
      <c r="D27" s="113"/>
      <c r="E27" s="113"/>
      <c r="F27" s="21"/>
      <c r="G27" s="113"/>
      <c r="H27" s="22"/>
      <c r="I27" s="113"/>
      <c r="J27" s="88"/>
      <c r="K27" s="116"/>
      <c r="L27" s="116"/>
      <c r="M27" s="116"/>
      <c r="N27" s="116"/>
      <c r="O27" s="116"/>
    </row>
    <row r="28" spans="1:15" x14ac:dyDescent="0.2">
      <c r="A28" s="111" t="s">
        <v>540</v>
      </c>
      <c r="B28" s="111" t="s">
        <v>699</v>
      </c>
      <c r="C28" s="113">
        <v>228</v>
      </c>
      <c r="D28" s="113" t="s">
        <v>92</v>
      </c>
      <c r="E28" s="113" t="s">
        <v>58</v>
      </c>
      <c r="F28" s="21">
        <v>433</v>
      </c>
      <c r="G28" s="113" t="s">
        <v>76</v>
      </c>
      <c r="H28" s="22">
        <v>7.5</v>
      </c>
      <c r="I28" s="113" t="s">
        <v>210</v>
      </c>
      <c r="J28" s="88">
        <v>21</v>
      </c>
      <c r="K28" s="116">
        <v>433000</v>
      </c>
      <c r="L28" s="116">
        <v>114271</v>
      </c>
      <c r="M28" s="116">
        <f>ROUND((L28*$D$8/1000),0)</f>
        <v>2928662</v>
      </c>
      <c r="N28" s="116">
        <v>17973</v>
      </c>
      <c r="O28" s="116">
        <v>2946635</v>
      </c>
    </row>
    <row r="29" spans="1:15" x14ac:dyDescent="0.2">
      <c r="A29" s="111" t="s">
        <v>541</v>
      </c>
      <c r="B29" s="111" t="s">
        <v>699</v>
      </c>
      <c r="C29" s="113">
        <v>228</v>
      </c>
      <c r="D29" s="113" t="s">
        <v>92</v>
      </c>
      <c r="E29" s="113" t="s">
        <v>58</v>
      </c>
      <c r="F29" s="21">
        <v>60</v>
      </c>
      <c r="G29" s="113" t="s">
        <v>77</v>
      </c>
      <c r="H29" s="22">
        <v>7.5</v>
      </c>
      <c r="I29" s="113" t="s">
        <v>210</v>
      </c>
      <c r="J29" s="88">
        <v>21</v>
      </c>
      <c r="K29" s="116">
        <v>60000</v>
      </c>
      <c r="L29" s="116">
        <v>187428</v>
      </c>
      <c r="M29" s="116">
        <f>ROUND((L29*$D$8/1000),0)</f>
        <v>4803609</v>
      </c>
      <c r="N29" s="116">
        <v>29480</v>
      </c>
      <c r="O29" s="116">
        <v>4833089</v>
      </c>
    </row>
    <row r="30" spans="1:15" x14ac:dyDescent="0.2">
      <c r="A30" s="111" t="s">
        <v>228</v>
      </c>
      <c r="B30" s="111" t="s">
        <v>699</v>
      </c>
      <c r="C30" s="113">
        <v>236</v>
      </c>
      <c r="D30" s="113" t="s">
        <v>96</v>
      </c>
      <c r="E30" s="113" t="s">
        <v>58</v>
      </c>
      <c r="F30" s="21">
        <v>403</v>
      </c>
      <c r="G30" s="84" t="s">
        <v>97</v>
      </c>
      <c r="H30" s="22">
        <v>7</v>
      </c>
      <c r="I30" s="113" t="s">
        <v>210</v>
      </c>
      <c r="J30" s="88">
        <v>19</v>
      </c>
      <c r="K30" s="116">
        <v>403000</v>
      </c>
      <c r="L30" s="116">
        <v>82835.360000000001</v>
      </c>
      <c r="M30" s="116">
        <f>ROUND((L30*$D$8/1000),0)</f>
        <v>2122995</v>
      </c>
      <c r="N30" s="116">
        <v>24349</v>
      </c>
      <c r="O30" s="116">
        <v>2147344</v>
      </c>
    </row>
    <row r="31" spans="1:15" x14ac:dyDescent="0.2">
      <c r="A31" s="111" t="s">
        <v>229</v>
      </c>
      <c r="B31" s="111" t="s">
        <v>699</v>
      </c>
      <c r="C31" s="113">
        <v>236</v>
      </c>
      <c r="D31" s="113" t="s">
        <v>96</v>
      </c>
      <c r="E31" s="113" t="s">
        <v>58</v>
      </c>
      <c r="F31" s="21">
        <v>35.5</v>
      </c>
      <c r="G31" s="84" t="s">
        <v>98</v>
      </c>
      <c r="H31" s="22">
        <v>6.5</v>
      </c>
      <c r="I31" s="113" t="s">
        <v>210</v>
      </c>
      <c r="J31" s="88">
        <v>20</v>
      </c>
      <c r="K31" s="116">
        <v>35500</v>
      </c>
      <c r="L31" s="116">
        <v>95225.56</v>
      </c>
      <c r="M31" s="116">
        <f>ROUND((L31*$D$8/1000),0)</f>
        <v>2440544</v>
      </c>
      <c r="N31" s="116">
        <v>0</v>
      </c>
      <c r="O31" s="116">
        <v>2440544</v>
      </c>
    </row>
    <row r="32" spans="1:15" x14ac:dyDescent="0.2">
      <c r="A32" s="111"/>
      <c r="B32" s="111"/>
      <c r="C32" s="113"/>
      <c r="D32" s="113"/>
      <c r="E32" s="113"/>
      <c r="F32" s="21"/>
      <c r="G32" s="113"/>
      <c r="H32" s="22"/>
      <c r="I32" s="113"/>
      <c r="J32" s="88"/>
      <c r="K32" s="116"/>
      <c r="L32" s="116"/>
      <c r="M32" s="116"/>
      <c r="N32" s="116"/>
      <c r="O32" s="116"/>
    </row>
    <row r="33" spans="1:15" x14ac:dyDescent="0.2">
      <c r="A33" s="111" t="s">
        <v>86</v>
      </c>
      <c r="B33" s="111" t="s">
        <v>699</v>
      </c>
      <c r="C33" s="113">
        <v>245</v>
      </c>
      <c r="D33" s="113" t="s">
        <v>105</v>
      </c>
      <c r="E33" s="113" t="s">
        <v>58</v>
      </c>
      <c r="F33" s="21">
        <v>800</v>
      </c>
      <c r="G33" s="113" t="s">
        <v>106</v>
      </c>
      <c r="H33" s="22">
        <v>7</v>
      </c>
      <c r="I33" s="113" t="s">
        <v>211</v>
      </c>
      <c r="J33" s="22">
        <v>19.75</v>
      </c>
      <c r="K33" s="116">
        <v>800000</v>
      </c>
      <c r="L33" s="125">
        <v>115660.74</v>
      </c>
      <c r="M33" s="54">
        <f>ROUND((L33*$D$8/1000),0)</f>
        <v>2964280</v>
      </c>
      <c r="N33" s="54">
        <v>6692</v>
      </c>
      <c r="O33" s="126">
        <v>2970972</v>
      </c>
    </row>
    <row r="34" spans="1:15" x14ac:dyDescent="0.2">
      <c r="A34" s="111" t="s">
        <v>86</v>
      </c>
      <c r="B34" s="111" t="s">
        <v>699</v>
      </c>
      <c r="C34" s="113">
        <v>245</v>
      </c>
      <c r="D34" s="113" t="s">
        <v>105</v>
      </c>
      <c r="E34" s="113" t="s">
        <v>58</v>
      </c>
      <c r="F34" s="21">
        <v>95</v>
      </c>
      <c r="G34" s="113" t="s">
        <v>107</v>
      </c>
      <c r="H34" s="22">
        <v>7</v>
      </c>
      <c r="I34" s="113" t="s">
        <v>211</v>
      </c>
      <c r="J34" s="22">
        <v>19.75</v>
      </c>
      <c r="K34" s="116">
        <v>95000</v>
      </c>
      <c r="L34" s="125">
        <v>14654</v>
      </c>
      <c r="M34" s="54">
        <f>ROUND((L34*$D$8/1000),0)</f>
        <v>375569</v>
      </c>
      <c r="N34" s="54">
        <v>848</v>
      </c>
      <c r="O34" s="126">
        <v>376417</v>
      </c>
    </row>
    <row r="35" spans="1:15" x14ac:dyDescent="0.2">
      <c r="A35" s="111" t="s">
        <v>167</v>
      </c>
      <c r="B35" s="111" t="s">
        <v>699</v>
      </c>
      <c r="C35" s="113">
        <v>245</v>
      </c>
      <c r="D35" s="113" t="s">
        <v>105</v>
      </c>
      <c r="E35" s="113" t="s">
        <v>58</v>
      </c>
      <c r="F35" s="21">
        <v>90</v>
      </c>
      <c r="G35" s="113" t="s">
        <v>73</v>
      </c>
      <c r="H35" s="22">
        <v>7</v>
      </c>
      <c r="I35" s="113" t="s">
        <v>211</v>
      </c>
      <c r="J35" s="22">
        <v>19.75</v>
      </c>
      <c r="K35" s="116">
        <v>90000</v>
      </c>
      <c r="L35" s="125">
        <v>207183.72</v>
      </c>
      <c r="M35" s="54">
        <f>ROUND((L35*$D$8/1000),0)</f>
        <v>5309930</v>
      </c>
      <c r="N35" s="54">
        <v>11989</v>
      </c>
      <c r="O35" s="126">
        <v>5321919</v>
      </c>
    </row>
    <row r="36" spans="1:15" x14ac:dyDescent="0.2">
      <c r="A36" s="111" t="s">
        <v>86</v>
      </c>
      <c r="B36" s="111" t="s">
        <v>699</v>
      </c>
      <c r="C36" s="113">
        <v>247</v>
      </c>
      <c r="D36" s="113" t="s">
        <v>108</v>
      </c>
      <c r="E36" s="113" t="s">
        <v>58</v>
      </c>
      <c r="F36" s="21">
        <v>470</v>
      </c>
      <c r="G36" s="113" t="s">
        <v>109</v>
      </c>
      <c r="H36" s="22">
        <v>6.3</v>
      </c>
      <c r="I36" s="113" t="s">
        <v>211</v>
      </c>
      <c r="J36" s="22">
        <v>25</v>
      </c>
      <c r="K36" s="116">
        <v>470000</v>
      </c>
      <c r="L36" s="125">
        <v>73753.899999999994</v>
      </c>
      <c r="M36" s="54">
        <f t="shared" ref="M36:M38" si="1">ROUND((L36*$D$8/1000),0)</f>
        <v>1890245</v>
      </c>
      <c r="N36" s="54">
        <v>13844</v>
      </c>
      <c r="O36" s="54">
        <v>1904089</v>
      </c>
    </row>
    <row r="37" spans="1:15" x14ac:dyDescent="0.2">
      <c r="A37" s="111" t="s">
        <v>86</v>
      </c>
      <c r="B37" s="111" t="s">
        <v>699</v>
      </c>
      <c r="C37" s="113">
        <v>247</v>
      </c>
      <c r="D37" s="113" t="s">
        <v>108</v>
      </c>
      <c r="E37" s="113" t="s">
        <v>58</v>
      </c>
      <c r="F37" s="21">
        <v>25</v>
      </c>
      <c r="G37" s="113" t="s">
        <v>110</v>
      </c>
      <c r="H37" s="22">
        <v>6.3</v>
      </c>
      <c r="I37" s="113" t="s">
        <v>211</v>
      </c>
      <c r="J37" s="22">
        <v>25</v>
      </c>
      <c r="K37" s="116">
        <v>25000</v>
      </c>
      <c r="L37" s="125">
        <v>3489.98</v>
      </c>
      <c r="M37" s="116">
        <f t="shared" si="1"/>
        <v>89445</v>
      </c>
      <c r="N37" s="116">
        <v>655</v>
      </c>
      <c r="O37" s="116">
        <v>90100</v>
      </c>
    </row>
    <row r="38" spans="1:15" x14ac:dyDescent="0.2">
      <c r="A38" s="111" t="s">
        <v>164</v>
      </c>
      <c r="B38" s="111" t="s">
        <v>699</v>
      </c>
      <c r="C38" s="113">
        <v>247</v>
      </c>
      <c r="D38" s="113" t="s">
        <v>108</v>
      </c>
      <c r="E38" s="113" t="s">
        <v>58</v>
      </c>
      <c r="F38" s="21">
        <v>27</v>
      </c>
      <c r="G38" s="113" t="s">
        <v>111</v>
      </c>
      <c r="H38" s="22">
        <v>7.3</v>
      </c>
      <c r="I38" s="113" t="s">
        <v>211</v>
      </c>
      <c r="J38" s="22">
        <v>25</v>
      </c>
      <c r="K38" s="116">
        <v>27000</v>
      </c>
      <c r="L38" s="54">
        <v>77932.800000000003</v>
      </c>
      <c r="M38" s="116">
        <f t="shared" si="1"/>
        <v>1997347</v>
      </c>
      <c r="N38" s="116">
        <v>14662</v>
      </c>
      <c r="O38" s="116">
        <v>2012009</v>
      </c>
    </row>
    <row r="39" spans="1:15" x14ac:dyDescent="0.2">
      <c r="A39" s="111"/>
      <c r="B39" s="111"/>
      <c r="C39" s="113"/>
      <c r="D39" s="113"/>
      <c r="E39" s="113"/>
      <c r="F39" s="21"/>
      <c r="G39" s="113"/>
      <c r="H39" s="22"/>
      <c r="I39" s="113"/>
      <c r="J39" s="22"/>
      <c r="K39" s="116"/>
      <c r="L39" s="116"/>
      <c r="M39" s="116"/>
      <c r="N39" s="116"/>
      <c r="O39" s="116"/>
    </row>
    <row r="40" spans="1:15" x14ac:dyDescent="0.2">
      <c r="A40" s="111" t="s">
        <v>540</v>
      </c>
      <c r="B40" s="111" t="s">
        <v>699</v>
      </c>
      <c r="C40" s="113">
        <v>270</v>
      </c>
      <c r="D40" s="113" t="s">
        <v>115</v>
      </c>
      <c r="E40" s="113" t="s">
        <v>58</v>
      </c>
      <c r="F40" s="21">
        <v>450</v>
      </c>
      <c r="G40" s="113" t="s">
        <v>79</v>
      </c>
      <c r="H40" s="22">
        <v>7</v>
      </c>
      <c r="I40" s="113" t="s">
        <v>210</v>
      </c>
      <c r="J40" s="22">
        <v>21</v>
      </c>
      <c r="K40" s="116">
        <v>450000</v>
      </c>
      <c r="L40" s="116">
        <v>122997</v>
      </c>
      <c r="M40" s="116">
        <f t="shared" ref="M40:M46" si="2">ROUND((L40*$D$8/1000),0)</f>
        <v>3152301</v>
      </c>
      <c r="N40" s="116">
        <v>18078</v>
      </c>
      <c r="O40" s="116">
        <v>3170379</v>
      </c>
    </row>
    <row r="41" spans="1:15" x14ac:dyDescent="0.2">
      <c r="A41" s="111" t="s">
        <v>541</v>
      </c>
      <c r="B41" s="111" t="s">
        <v>699</v>
      </c>
      <c r="C41" s="113">
        <v>270</v>
      </c>
      <c r="D41" s="113" t="s">
        <v>115</v>
      </c>
      <c r="E41" s="113" t="s">
        <v>58</v>
      </c>
      <c r="F41" s="21">
        <v>80</v>
      </c>
      <c r="G41" s="113" t="s">
        <v>80</v>
      </c>
      <c r="H41" s="22">
        <v>7</v>
      </c>
      <c r="I41" s="113" t="s">
        <v>210</v>
      </c>
      <c r="J41" s="22">
        <v>21</v>
      </c>
      <c r="K41" s="116">
        <v>80000</v>
      </c>
      <c r="L41" s="116">
        <v>213381</v>
      </c>
      <c r="M41" s="116">
        <f t="shared" si="2"/>
        <v>5468761</v>
      </c>
      <c r="N41" s="116">
        <v>31361</v>
      </c>
      <c r="O41" s="116">
        <v>5500122</v>
      </c>
    </row>
    <row r="42" spans="1:15" x14ac:dyDescent="0.2">
      <c r="A42" s="111" t="s">
        <v>165</v>
      </c>
      <c r="B42" s="111" t="s">
        <v>699</v>
      </c>
      <c r="C42" s="113">
        <v>271</v>
      </c>
      <c r="D42" s="113" t="s">
        <v>116</v>
      </c>
      <c r="E42" s="113" t="s">
        <v>58</v>
      </c>
      <c r="F42" s="21">
        <v>185</v>
      </c>
      <c r="G42" s="113" t="s">
        <v>59</v>
      </c>
      <c r="H42" s="22">
        <v>5.5</v>
      </c>
      <c r="I42" s="113" t="s">
        <v>211</v>
      </c>
      <c r="J42" s="22">
        <v>5</v>
      </c>
      <c r="K42" s="116">
        <v>185000</v>
      </c>
      <c r="L42" s="116">
        <v>0</v>
      </c>
      <c r="M42" s="116">
        <f t="shared" si="2"/>
        <v>0</v>
      </c>
      <c r="N42" s="116"/>
      <c r="O42" s="116"/>
    </row>
    <row r="43" spans="1:15" x14ac:dyDescent="0.2">
      <c r="A43" s="111" t="s">
        <v>165</v>
      </c>
      <c r="B43" s="111" t="s">
        <v>699</v>
      </c>
      <c r="C43" s="113">
        <v>271</v>
      </c>
      <c r="D43" s="113" t="s">
        <v>116</v>
      </c>
      <c r="E43" s="113" t="s">
        <v>58</v>
      </c>
      <c r="F43" s="21">
        <v>47</v>
      </c>
      <c r="G43" s="113" t="s">
        <v>84</v>
      </c>
      <c r="H43" s="22">
        <v>5.5</v>
      </c>
      <c r="I43" s="113" t="s">
        <v>211</v>
      </c>
      <c r="J43" s="22">
        <v>5</v>
      </c>
      <c r="K43" s="116">
        <v>47000</v>
      </c>
      <c r="L43" s="116">
        <v>0</v>
      </c>
      <c r="M43" s="116">
        <f t="shared" si="2"/>
        <v>0</v>
      </c>
      <c r="N43" s="116"/>
      <c r="O43" s="116"/>
    </row>
    <row r="44" spans="1:15" x14ac:dyDescent="0.2">
      <c r="A44" s="111" t="s">
        <v>165</v>
      </c>
      <c r="B44" s="111" t="s">
        <v>699</v>
      </c>
      <c r="C44" s="113">
        <v>271</v>
      </c>
      <c r="D44" s="113" t="s">
        <v>116</v>
      </c>
      <c r="E44" s="113" t="s">
        <v>58</v>
      </c>
      <c r="F44" s="21">
        <v>795</v>
      </c>
      <c r="G44" s="113" t="s">
        <v>91</v>
      </c>
      <c r="H44" s="22">
        <v>6.5</v>
      </c>
      <c r="I44" s="113" t="s">
        <v>211</v>
      </c>
      <c r="J44" s="22">
        <v>22.25</v>
      </c>
      <c r="K44" s="116">
        <v>795000</v>
      </c>
      <c r="L44" s="116">
        <v>142033.35</v>
      </c>
      <c r="M44" s="116">
        <f t="shared" si="2"/>
        <v>3640186</v>
      </c>
      <c r="N44" s="116">
        <v>44578</v>
      </c>
      <c r="O44" s="116">
        <v>3684764</v>
      </c>
    </row>
    <row r="45" spans="1:15" x14ac:dyDescent="0.2">
      <c r="A45" s="111" t="s">
        <v>165</v>
      </c>
      <c r="B45" s="111" t="s">
        <v>699</v>
      </c>
      <c r="C45" s="113">
        <v>271</v>
      </c>
      <c r="D45" s="113" t="s">
        <v>116</v>
      </c>
      <c r="E45" s="113" t="s">
        <v>58</v>
      </c>
      <c r="F45" s="21">
        <v>203</v>
      </c>
      <c r="G45" s="113" t="s">
        <v>94</v>
      </c>
      <c r="H45" s="22">
        <v>6.5</v>
      </c>
      <c r="I45" s="113" t="s">
        <v>211</v>
      </c>
      <c r="J45" s="22">
        <v>22.25</v>
      </c>
      <c r="K45" s="116">
        <v>203000</v>
      </c>
      <c r="L45" s="116">
        <v>35608.33</v>
      </c>
      <c r="M45" s="116">
        <f t="shared" si="2"/>
        <v>912609</v>
      </c>
      <c r="N45" s="116">
        <v>11176</v>
      </c>
      <c r="O45" s="116">
        <v>923785</v>
      </c>
    </row>
    <row r="46" spans="1:15" x14ac:dyDescent="0.2">
      <c r="A46" s="111" t="s">
        <v>170</v>
      </c>
      <c r="B46" s="111" t="s">
        <v>699</v>
      </c>
      <c r="C46" s="113">
        <v>271</v>
      </c>
      <c r="D46" s="113" t="s">
        <v>116</v>
      </c>
      <c r="E46" s="113" t="s">
        <v>58</v>
      </c>
      <c r="F46" s="21">
        <v>90</v>
      </c>
      <c r="G46" s="113" t="s">
        <v>106</v>
      </c>
      <c r="H46" s="22">
        <v>6.5</v>
      </c>
      <c r="I46" s="113" t="s">
        <v>211</v>
      </c>
      <c r="J46" s="22">
        <v>22.25</v>
      </c>
      <c r="K46" s="116">
        <v>90000</v>
      </c>
      <c r="L46" s="116">
        <v>220787.47</v>
      </c>
      <c r="M46" s="116">
        <f t="shared" si="2"/>
        <v>5658582</v>
      </c>
      <c r="N46" s="116">
        <v>69296</v>
      </c>
      <c r="O46" s="116">
        <v>5727878</v>
      </c>
    </row>
    <row r="47" spans="1:15" x14ac:dyDescent="0.2">
      <c r="A47" s="111"/>
      <c r="B47" s="111"/>
      <c r="C47" s="113"/>
      <c r="D47" s="113"/>
      <c r="E47" s="11"/>
      <c r="F47" s="21"/>
      <c r="G47" s="113"/>
      <c r="H47" s="22"/>
      <c r="I47" s="113"/>
      <c r="J47" s="22"/>
      <c r="K47" s="116"/>
      <c r="L47" s="116"/>
      <c r="M47" s="116"/>
      <c r="N47" s="116"/>
      <c r="O47" s="116"/>
    </row>
    <row r="48" spans="1:15" x14ac:dyDescent="0.2">
      <c r="A48" s="111" t="s">
        <v>165</v>
      </c>
      <c r="B48" s="111" t="s">
        <v>699</v>
      </c>
      <c r="C48" s="113">
        <v>282</v>
      </c>
      <c r="D48" s="113" t="s">
        <v>0</v>
      </c>
      <c r="E48" s="113" t="s">
        <v>58</v>
      </c>
      <c r="F48" s="21">
        <v>280</v>
      </c>
      <c r="G48" s="113" t="s">
        <v>60</v>
      </c>
      <c r="H48" s="22">
        <v>5</v>
      </c>
      <c r="I48" s="113" t="s">
        <v>211</v>
      </c>
      <c r="J48" s="22">
        <v>5</v>
      </c>
      <c r="K48" s="116">
        <v>280000</v>
      </c>
      <c r="L48" s="116">
        <v>0</v>
      </c>
      <c r="M48" s="116">
        <f t="shared" ref="M48:M54" si="3">ROUND((L48*$D$8/1000),0)</f>
        <v>0</v>
      </c>
      <c r="N48" s="116"/>
      <c r="O48" s="116"/>
    </row>
    <row r="49" spans="1:15" x14ac:dyDescent="0.2">
      <c r="A49" s="111" t="s">
        <v>165</v>
      </c>
      <c r="B49" s="111" t="s">
        <v>699</v>
      </c>
      <c r="C49" s="113">
        <v>282</v>
      </c>
      <c r="D49" s="113" t="s">
        <v>0</v>
      </c>
      <c r="E49" s="113" t="s">
        <v>58</v>
      </c>
      <c r="F49" s="21">
        <v>73</v>
      </c>
      <c r="G49" s="113" t="s">
        <v>70</v>
      </c>
      <c r="H49" s="22">
        <v>5</v>
      </c>
      <c r="I49" s="113" t="s">
        <v>211</v>
      </c>
      <c r="J49" s="22">
        <v>5</v>
      </c>
      <c r="K49" s="116">
        <v>73000</v>
      </c>
      <c r="L49" s="116">
        <v>0</v>
      </c>
      <c r="M49" s="116">
        <f t="shared" si="3"/>
        <v>0</v>
      </c>
      <c r="N49" s="116"/>
      <c r="O49" s="116"/>
    </row>
    <row r="50" spans="1:15" x14ac:dyDescent="0.2">
      <c r="A50" s="111" t="s">
        <v>165</v>
      </c>
      <c r="B50" s="111" t="s">
        <v>699</v>
      </c>
      <c r="C50" s="113">
        <v>282</v>
      </c>
      <c r="D50" s="113" t="s">
        <v>0</v>
      </c>
      <c r="E50" s="113" t="s">
        <v>58</v>
      </c>
      <c r="F50" s="21">
        <v>1090</v>
      </c>
      <c r="G50" s="113" t="s">
        <v>71</v>
      </c>
      <c r="H50" s="22">
        <v>6</v>
      </c>
      <c r="I50" s="113" t="s">
        <v>211</v>
      </c>
      <c r="J50" s="22">
        <v>25</v>
      </c>
      <c r="K50" s="116">
        <v>1090000</v>
      </c>
      <c r="L50" s="116">
        <v>184534.82</v>
      </c>
      <c r="M50" s="116">
        <f t="shared" si="3"/>
        <v>4729460</v>
      </c>
      <c r="N50" s="116">
        <v>31268</v>
      </c>
      <c r="O50" s="116">
        <v>4760728</v>
      </c>
    </row>
    <row r="51" spans="1:15" x14ac:dyDescent="0.2">
      <c r="A51" s="111" t="s">
        <v>165</v>
      </c>
      <c r="B51" s="111" t="s">
        <v>699</v>
      </c>
      <c r="C51" s="113">
        <v>282</v>
      </c>
      <c r="D51" s="113" t="s">
        <v>0</v>
      </c>
      <c r="E51" s="113" t="s">
        <v>58</v>
      </c>
      <c r="F51" s="21">
        <v>274</v>
      </c>
      <c r="G51" s="113" t="s">
        <v>95</v>
      </c>
      <c r="H51" s="22">
        <v>6</v>
      </c>
      <c r="I51" s="113" t="s">
        <v>211</v>
      </c>
      <c r="J51" s="22">
        <v>25</v>
      </c>
      <c r="K51" s="116">
        <v>274000</v>
      </c>
      <c r="L51" s="116">
        <v>45590.95</v>
      </c>
      <c r="M51" s="116">
        <f t="shared" si="3"/>
        <v>1168455</v>
      </c>
      <c r="N51" s="116">
        <v>7724</v>
      </c>
      <c r="O51" s="116">
        <v>1176179</v>
      </c>
    </row>
    <row r="52" spans="1:15" x14ac:dyDescent="0.2">
      <c r="A52" s="111" t="s">
        <v>171</v>
      </c>
      <c r="B52" s="111" t="s">
        <v>699</v>
      </c>
      <c r="C52" s="113">
        <v>282</v>
      </c>
      <c r="D52" s="113" t="s">
        <v>0</v>
      </c>
      <c r="E52" s="113" t="s">
        <v>58</v>
      </c>
      <c r="F52" s="21">
        <v>197</v>
      </c>
      <c r="G52" s="113" t="s">
        <v>107</v>
      </c>
      <c r="H52" s="22">
        <v>6</v>
      </c>
      <c r="I52" s="113" t="s">
        <v>211</v>
      </c>
      <c r="J52" s="22">
        <v>25</v>
      </c>
      <c r="K52" s="116">
        <v>197000</v>
      </c>
      <c r="L52" s="116">
        <v>445398.08</v>
      </c>
      <c r="M52" s="116">
        <f t="shared" si="3"/>
        <v>11415147</v>
      </c>
      <c r="N52" s="116">
        <v>75469</v>
      </c>
      <c r="O52" s="116">
        <v>11490616</v>
      </c>
    </row>
    <row r="53" spans="1:15" x14ac:dyDescent="0.2">
      <c r="A53" s="111" t="s">
        <v>168</v>
      </c>
      <c r="B53" s="111" t="s">
        <v>699</v>
      </c>
      <c r="C53" s="113">
        <v>283</v>
      </c>
      <c r="D53" s="113" t="s">
        <v>2</v>
      </c>
      <c r="E53" s="113" t="s">
        <v>58</v>
      </c>
      <c r="F53" s="21">
        <v>438</v>
      </c>
      <c r="G53" s="84" t="s">
        <v>141</v>
      </c>
      <c r="H53" s="22">
        <v>6</v>
      </c>
      <c r="I53" s="113" t="s">
        <v>210</v>
      </c>
      <c r="J53" s="22">
        <v>22</v>
      </c>
      <c r="K53" s="116">
        <v>438000</v>
      </c>
      <c r="L53" s="116">
        <v>194836.59</v>
      </c>
      <c r="M53" s="116">
        <f t="shared" si="3"/>
        <v>4993485</v>
      </c>
      <c r="N53" s="116">
        <v>49207</v>
      </c>
      <c r="O53" s="116">
        <v>5042692</v>
      </c>
    </row>
    <row r="54" spans="1:15" x14ac:dyDescent="0.2">
      <c r="A54" s="111" t="s">
        <v>169</v>
      </c>
      <c r="B54" s="111" t="s">
        <v>699</v>
      </c>
      <c r="C54" s="113">
        <v>283</v>
      </c>
      <c r="D54" s="113" t="s">
        <v>2</v>
      </c>
      <c r="E54" s="113" t="s">
        <v>58</v>
      </c>
      <c r="F54" s="21">
        <v>122.8</v>
      </c>
      <c r="G54" s="113" t="s">
        <v>142</v>
      </c>
      <c r="H54" s="22">
        <v>6</v>
      </c>
      <c r="I54" s="113" t="s">
        <v>210</v>
      </c>
      <c r="J54" s="22">
        <v>22.5</v>
      </c>
      <c r="K54" s="116">
        <v>122800</v>
      </c>
      <c r="L54" s="116">
        <v>280374.75</v>
      </c>
      <c r="M54" s="116">
        <f t="shared" si="3"/>
        <v>7185750</v>
      </c>
      <c r="N54" s="116">
        <v>0</v>
      </c>
      <c r="O54" s="116">
        <v>7185750</v>
      </c>
    </row>
    <row r="55" spans="1:15" x14ac:dyDescent="0.2">
      <c r="A55" s="111"/>
      <c r="B55" s="111"/>
      <c r="C55" s="113"/>
      <c r="D55" s="113"/>
      <c r="E55" s="113"/>
      <c r="F55" s="21"/>
      <c r="G55" s="113"/>
      <c r="H55" s="22"/>
      <c r="I55" s="113"/>
      <c r="J55" s="22"/>
      <c r="K55" s="116"/>
      <c r="L55" s="116"/>
      <c r="M55" s="116"/>
      <c r="N55" s="116"/>
      <c r="O55" s="116"/>
    </row>
    <row r="56" spans="1:15" x14ac:dyDescent="0.2">
      <c r="A56" s="12" t="s">
        <v>86</v>
      </c>
      <c r="B56" s="111" t="s">
        <v>699</v>
      </c>
      <c r="C56" s="11">
        <v>294</v>
      </c>
      <c r="D56" s="51" t="s">
        <v>120</v>
      </c>
      <c r="E56" s="11" t="s">
        <v>58</v>
      </c>
      <c r="F56" s="48">
        <v>400</v>
      </c>
      <c r="G56" s="11" t="s">
        <v>121</v>
      </c>
      <c r="H56" s="49">
        <v>6.25</v>
      </c>
      <c r="I56" s="11" t="s">
        <v>211</v>
      </c>
      <c r="J56" s="49">
        <v>20.83</v>
      </c>
      <c r="K56" s="54">
        <v>400000</v>
      </c>
      <c r="L56" s="90">
        <v>70046.33</v>
      </c>
      <c r="M56" s="54">
        <f>ROUND((L56*$D$8/1000),0)</f>
        <v>1795224</v>
      </c>
      <c r="N56" s="91">
        <v>12438</v>
      </c>
      <c r="O56" s="91">
        <v>1807662</v>
      </c>
    </row>
    <row r="57" spans="1:15" x14ac:dyDescent="0.2">
      <c r="A57" s="12" t="s">
        <v>86</v>
      </c>
      <c r="B57" s="111" t="s">
        <v>699</v>
      </c>
      <c r="C57" s="11">
        <v>294</v>
      </c>
      <c r="D57" s="51" t="s">
        <v>120</v>
      </c>
      <c r="E57" s="11" t="s">
        <v>58</v>
      </c>
      <c r="F57" s="48">
        <v>69</v>
      </c>
      <c r="G57" s="11" t="s">
        <v>122</v>
      </c>
      <c r="H57" s="49">
        <v>6.25</v>
      </c>
      <c r="I57" s="11" t="s">
        <v>211</v>
      </c>
      <c r="J57" s="49">
        <v>20.83</v>
      </c>
      <c r="K57" s="54">
        <v>69000</v>
      </c>
      <c r="L57" s="90">
        <v>12054.48</v>
      </c>
      <c r="M57" s="54">
        <f t="shared" ref="M57:M61" si="4">ROUND((L57*$D$8/1000),0)</f>
        <v>308945</v>
      </c>
      <c r="N57" s="90">
        <v>2140</v>
      </c>
      <c r="O57" s="91">
        <v>311085</v>
      </c>
    </row>
    <row r="58" spans="1:15" x14ac:dyDescent="0.2">
      <c r="A58" s="111" t="s">
        <v>164</v>
      </c>
      <c r="B58" s="111" t="s">
        <v>699</v>
      </c>
      <c r="C58" s="113">
        <v>294</v>
      </c>
      <c r="D58" s="47" t="s">
        <v>120</v>
      </c>
      <c r="E58" s="113" t="s">
        <v>58</v>
      </c>
      <c r="F58" s="21">
        <v>31.8</v>
      </c>
      <c r="G58" s="113" t="s">
        <v>123</v>
      </c>
      <c r="H58" s="22">
        <v>6.75</v>
      </c>
      <c r="I58" s="113" t="s">
        <v>211</v>
      </c>
      <c r="J58" s="22">
        <v>20.83</v>
      </c>
      <c r="K58" s="116">
        <v>31800</v>
      </c>
      <c r="L58" s="116">
        <v>79384.38</v>
      </c>
      <c r="M58" s="116">
        <f t="shared" si="4"/>
        <v>2034549</v>
      </c>
      <c r="N58" s="116">
        <v>15936</v>
      </c>
      <c r="O58" s="116">
        <v>2050485</v>
      </c>
    </row>
    <row r="59" spans="1:15" x14ac:dyDescent="0.2">
      <c r="A59" s="111" t="s">
        <v>605</v>
      </c>
      <c r="B59" s="111" t="s">
        <v>699</v>
      </c>
      <c r="C59" s="113">
        <v>300</v>
      </c>
      <c r="D59" s="113" t="s">
        <v>132</v>
      </c>
      <c r="E59" s="113" t="s">
        <v>58</v>
      </c>
      <c r="F59" s="21">
        <v>275</v>
      </c>
      <c r="G59" s="113" t="s">
        <v>129</v>
      </c>
      <c r="H59" s="22">
        <v>6.2</v>
      </c>
      <c r="I59" s="113" t="s">
        <v>210</v>
      </c>
      <c r="J59" s="22">
        <v>22.75</v>
      </c>
      <c r="K59" s="116">
        <v>275000</v>
      </c>
      <c r="L59" s="116">
        <v>149903</v>
      </c>
      <c r="M59" s="116">
        <f t="shared" si="4"/>
        <v>3841877</v>
      </c>
      <c r="N59" s="116">
        <v>25122</v>
      </c>
      <c r="O59" s="116">
        <v>3866999</v>
      </c>
    </row>
    <row r="60" spans="1:15" x14ac:dyDescent="0.2">
      <c r="A60" s="111" t="s">
        <v>605</v>
      </c>
      <c r="B60" s="111" t="s">
        <v>699</v>
      </c>
      <c r="C60" s="113">
        <v>300</v>
      </c>
      <c r="D60" s="47" t="s">
        <v>132</v>
      </c>
      <c r="E60" s="113" t="s">
        <v>58</v>
      </c>
      <c r="F60" s="21">
        <v>74</v>
      </c>
      <c r="G60" s="113" t="s">
        <v>130</v>
      </c>
      <c r="H60" s="22">
        <v>6.2</v>
      </c>
      <c r="I60" s="113" t="s">
        <v>210</v>
      </c>
      <c r="J60" s="22">
        <v>22.75</v>
      </c>
      <c r="K60" s="116">
        <v>74000</v>
      </c>
      <c r="L60" s="116">
        <v>32550</v>
      </c>
      <c r="M60" s="116">
        <f t="shared" si="4"/>
        <v>834227</v>
      </c>
      <c r="N60" s="116">
        <v>5464</v>
      </c>
      <c r="O60" s="116">
        <v>839691</v>
      </c>
    </row>
    <row r="61" spans="1:15" x14ac:dyDescent="0.2">
      <c r="A61" s="111" t="s">
        <v>606</v>
      </c>
      <c r="B61" s="111" t="s">
        <v>699</v>
      </c>
      <c r="C61" s="113">
        <v>300</v>
      </c>
      <c r="D61" s="47" t="s">
        <v>132</v>
      </c>
      <c r="E61" s="113" t="s">
        <v>58</v>
      </c>
      <c r="F61" s="21">
        <v>70</v>
      </c>
      <c r="G61" s="113" t="s">
        <v>131</v>
      </c>
      <c r="H61" s="22">
        <v>6.2</v>
      </c>
      <c r="I61" s="113" t="s">
        <v>210</v>
      </c>
      <c r="J61" s="22">
        <v>22.75</v>
      </c>
      <c r="K61" s="116">
        <v>70000</v>
      </c>
      <c r="L61" s="116">
        <v>70000</v>
      </c>
      <c r="M61" s="116">
        <f t="shared" si="4"/>
        <v>1794036</v>
      </c>
      <c r="N61" s="116">
        <v>2273602</v>
      </c>
      <c r="O61" s="40">
        <v>4067638</v>
      </c>
    </row>
    <row r="62" spans="1:15" x14ac:dyDescent="0.2">
      <c r="A62" s="111"/>
      <c r="B62" s="111"/>
      <c r="C62" s="83"/>
      <c r="D62" s="83"/>
      <c r="E62" s="113"/>
      <c r="F62" s="21"/>
      <c r="G62" s="113"/>
      <c r="H62" s="22"/>
      <c r="I62" s="113"/>
      <c r="J62" s="22"/>
      <c r="K62" s="116"/>
      <c r="L62" s="116"/>
      <c r="M62" s="116"/>
      <c r="N62" s="116"/>
      <c r="O62" s="116"/>
    </row>
    <row r="63" spans="1:15" x14ac:dyDescent="0.2">
      <c r="A63" s="111" t="s">
        <v>540</v>
      </c>
      <c r="B63" s="111" t="s">
        <v>699</v>
      </c>
      <c r="C63" s="83">
        <v>319</v>
      </c>
      <c r="D63" s="83" t="s">
        <v>139</v>
      </c>
      <c r="E63" s="113" t="s">
        <v>58</v>
      </c>
      <c r="F63" s="21">
        <v>950</v>
      </c>
      <c r="G63" s="113" t="s">
        <v>97</v>
      </c>
      <c r="H63" s="22">
        <v>6</v>
      </c>
      <c r="I63" s="113" t="s">
        <v>210</v>
      </c>
      <c r="J63" s="22">
        <v>22</v>
      </c>
      <c r="K63" s="116">
        <v>950000</v>
      </c>
      <c r="L63" s="116">
        <v>358844</v>
      </c>
      <c r="M63" s="116">
        <f t="shared" ref="M63:M71" si="5">ROUND((L63*$D$8/1000),0)</f>
        <v>9196845</v>
      </c>
      <c r="N63" s="116">
        <v>44985</v>
      </c>
      <c r="O63" s="116">
        <v>9241830</v>
      </c>
    </row>
    <row r="64" spans="1:15" x14ac:dyDescent="0.2">
      <c r="A64" s="111" t="s">
        <v>541</v>
      </c>
      <c r="B64" s="111" t="s">
        <v>699</v>
      </c>
      <c r="C64" s="83">
        <v>319</v>
      </c>
      <c r="D64" s="83" t="s">
        <v>139</v>
      </c>
      <c r="E64" s="113" t="s">
        <v>58</v>
      </c>
      <c r="F64" s="21">
        <v>58</v>
      </c>
      <c r="G64" s="113" t="s">
        <v>98</v>
      </c>
      <c r="H64" s="22">
        <v>6</v>
      </c>
      <c r="I64" s="113" t="s">
        <v>210</v>
      </c>
      <c r="J64" s="22">
        <v>22</v>
      </c>
      <c r="K64" s="116">
        <v>58000</v>
      </c>
      <c r="L64" s="116">
        <v>123710</v>
      </c>
      <c r="M64" s="116">
        <f t="shared" si="5"/>
        <v>3170575</v>
      </c>
      <c r="N64" s="116">
        <v>15508</v>
      </c>
      <c r="O64" s="116">
        <v>3186083</v>
      </c>
    </row>
    <row r="65" spans="1:15" x14ac:dyDescent="0.2">
      <c r="A65" s="111" t="s">
        <v>541</v>
      </c>
      <c r="B65" s="111" t="s">
        <v>699</v>
      </c>
      <c r="C65" s="83">
        <v>319</v>
      </c>
      <c r="D65" s="83" t="s">
        <v>139</v>
      </c>
      <c r="E65" s="113" t="s">
        <v>58</v>
      </c>
      <c r="F65" s="21">
        <v>100</v>
      </c>
      <c r="G65" s="113" t="s">
        <v>140</v>
      </c>
      <c r="H65" s="22">
        <v>6</v>
      </c>
      <c r="I65" s="113" t="s">
        <v>210</v>
      </c>
      <c r="J65" s="22">
        <v>22</v>
      </c>
      <c r="K65" s="116">
        <v>100000</v>
      </c>
      <c r="L65" s="116">
        <v>213293</v>
      </c>
      <c r="M65" s="116">
        <f t="shared" si="5"/>
        <v>5466505</v>
      </c>
      <c r="N65" s="116">
        <v>26739</v>
      </c>
      <c r="O65" s="116">
        <v>5493244</v>
      </c>
    </row>
    <row r="66" spans="1:15" x14ac:dyDescent="0.2">
      <c r="A66" s="111" t="s">
        <v>165</v>
      </c>
      <c r="B66" s="111" t="s">
        <v>699</v>
      </c>
      <c r="C66" s="83">
        <v>322</v>
      </c>
      <c r="D66" s="83" t="s">
        <v>149</v>
      </c>
      <c r="E66" s="113" t="s">
        <v>58</v>
      </c>
      <c r="F66" s="21">
        <v>440</v>
      </c>
      <c r="G66" s="113" t="s">
        <v>143</v>
      </c>
      <c r="H66" s="22">
        <v>4</v>
      </c>
      <c r="I66" s="113" t="s">
        <v>211</v>
      </c>
      <c r="J66" s="22">
        <v>5</v>
      </c>
      <c r="K66" s="116">
        <v>440000</v>
      </c>
      <c r="L66" s="116">
        <v>0</v>
      </c>
      <c r="M66" s="116">
        <f t="shared" si="5"/>
        <v>0</v>
      </c>
      <c r="N66" s="116"/>
      <c r="O66" s="116"/>
    </row>
    <row r="67" spans="1:15" x14ac:dyDescent="0.2">
      <c r="A67" s="111" t="s">
        <v>165</v>
      </c>
      <c r="B67" s="111" t="s">
        <v>699</v>
      </c>
      <c r="C67" s="83">
        <v>322</v>
      </c>
      <c r="D67" s="83" t="s">
        <v>149</v>
      </c>
      <c r="E67" s="113" t="s">
        <v>58</v>
      </c>
      <c r="F67" s="21">
        <v>114</v>
      </c>
      <c r="G67" s="113" t="s">
        <v>144</v>
      </c>
      <c r="H67" s="22">
        <v>4</v>
      </c>
      <c r="I67" s="113" t="s">
        <v>211</v>
      </c>
      <c r="J67" s="22">
        <v>5</v>
      </c>
      <c r="K67" s="116">
        <v>114000</v>
      </c>
      <c r="L67" s="116">
        <v>0</v>
      </c>
      <c r="M67" s="116">
        <f t="shared" si="5"/>
        <v>0</v>
      </c>
      <c r="N67" s="116"/>
      <c r="O67" s="116"/>
    </row>
    <row r="68" spans="1:15" x14ac:dyDescent="0.2">
      <c r="A68" s="111" t="s">
        <v>165</v>
      </c>
      <c r="B68" s="111" t="s">
        <v>699</v>
      </c>
      <c r="C68" s="83">
        <v>322</v>
      </c>
      <c r="D68" s="83" t="s">
        <v>149</v>
      </c>
      <c r="E68" s="113" t="s">
        <v>58</v>
      </c>
      <c r="F68" s="21">
        <v>1500</v>
      </c>
      <c r="G68" s="113" t="s">
        <v>145</v>
      </c>
      <c r="H68" s="22">
        <v>5.8</v>
      </c>
      <c r="I68" s="113" t="s">
        <v>211</v>
      </c>
      <c r="J68" s="22">
        <v>19.25</v>
      </c>
      <c r="K68" s="116">
        <v>1500000</v>
      </c>
      <c r="L68" s="116">
        <v>314728.26</v>
      </c>
      <c r="M68" s="116">
        <f t="shared" si="5"/>
        <v>8066199</v>
      </c>
      <c r="N68" s="116">
        <v>12581</v>
      </c>
      <c r="O68" s="116">
        <v>8078780</v>
      </c>
    </row>
    <row r="69" spans="1:15" x14ac:dyDescent="0.2">
      <c r="A69" s="111" t="s">
        <v>165</v>
      </c>
      <c r="B69" s="111" t="s">
        <v>699</v>
      </c>
      <c r="C69" s="83">
        <v>322</v>
      </c>
      <c r="D69" s="83" t="s">
        <v>149</v>
      </c>
      <c r="E69" s="113" t="s">
        <v>58</v>
      </c>
      <c r="F69" s="21">
        <v>374</v>
      </c>
      <c r="G69" s="113" t="s">
        <v>146</v>
      </c>
      <c r="H69" s="22">
        <v>5.8</v>
      </c>
      <c r="I69" s="113" t="s">
        <v>211</v>
      </c>
      <c r="J69" s="22">
        <v>19.25</v>
      </c>
      <c r="K69" s="116">
        <v>374000</v>
      </c>
      <c r="L69" s="116">
        <v>78792.11</v>
      </c>
      <c r="M69" s="116">
        <f t="shared" si="5"/>
        <v>2019370</v>
      </c>
      <c r="N69" s="116">
        <v>3150</v>
      </c>
      <c r="O69" s="116">
        <v>2022520</v>
      </c>
    </row>
    <row r="70" spans="1:15" x14ac:dyDescent="0.2">
      <c r="A70" s="111" t="s">
        <v>181</v>
      </c>
      <c r="B70" s="111" t="s">
        <v>699</v>
      </c>
      <c r="C70" s="83">
        <v>322</v>
      </c>
      <c r="D70" s="83" t="s">
        <v>149</v>
      </c>
      <c r="E70" s="113" t="s">
        <v>58</v>
      </c>
      <c r="F70" s="21">
        <v>314</v>
      </c>
      <c r="G70" s="113" t="s">
        <v>147</v>
      </c>
      <c r="H70" s="22">
        <v>5.8</v>
      </c>
      <c r="I70" s="113" t="s">
        <v>211</v>
      </c>
      <c r="J70" s="22">
        <v>19</v>
      </c>
      <c r="K70" s="116">
        <v>314000</v>
      </c>
      <c r="L70" s="116">
        <v>428130.84</v>
      </c>
      <c r="M70" s="116">
        <f t="shared" si="5"/>
        <v>10972604</v>
      </c>
      <c r="N70" s="116">
        <v>17116</v>
      </c>
      <c r="O70" s="116">
        <v>10989720</v>
      </c>
    </row>
    <row r="71" spans="1:15" x14ac:dyDescent="0.2">
      <c r="A71" s="111" t="s">
        <v>166</v>
      </c>
      <c r="B71" s="111" t="s">
        <v>699</v>
      </c>
      <c r="C71" s="83">
        <v>322</v>
      </c>
      <c r="D71" s="83" t="s">
        <v>149</v>
      </c>
      <c r="E71" s="113" t="s">
        <v>58</v>
      </c>
      <c r="F71" s="21">
        <v>28</v>
      </c>
      <c r="G71" s="113" t="s">
        <v>148</v>
      </c>
      <c r="H71" s="22">
        <v>5.8</v>
      </c>
      <c r="I71" s="113" t="s">
        <v>211</v>
      </c>
      <c r="J71" s="22">
        <v>19</v>
      </c>
      <c r="K71" s="116">
        <v>28000</v>
      </c>
      <c r="L71" s="116">
        <v>58273.56</v>
      </c>
      <c r="M71" s="116">
        <f t="shared" si="5"/>
        <v>1493498</v>
      </c>
      <c r="N71" s="116">
        <v>2330</v>
      </c>
      <c r="O71" s="116">
        <v>1495828</v>
      </c>
    </row>
    <row r="72" spans="1:15" x14ac:dyDescent="0.2">
      <c r="A72" s="111"/>
      <c r="B72" s="111"/>
      <c r="C72" s="83"/>
      <c r="D72" s="83"/>
      <c r="E72" s="113"/>
      <c r="F72" s="21"/>
      <c r="G72" s="113"/>
      <c r="H72" s="22"/>
      <c r="I72" s="113"/>
      <c r="J72" s="22"/>
      <c r="K72" s="116"/>
      <c r="L72" s="116"/>
      <c r="M72" s="116"/>
      <c r="N72" s="116"/>
      <c r="O72" s="116"/>
    </row>
    <row r="73" spans="1:15" x14ac:dyDescent="0.2">
      <c r="A73" s="111" t="s">
        <v>681</v>
      </c>
      <c r="B73" s="111" t="s">
        <v>699</v>
      </c>
      <c r="C73" s="83">
        <v>337</v>
      </c>
      <c r="D73" s="83" t="s">
        <v>157</v>
      </c>
      <c r="E73" s="113" t="s">
        <v>58</v>
      </c>
      <c r="F73" s="21">
        <v>400</v>
      </c>
      <c r="G73" s="113" t="s">
        <v>65</v>
      </c>
      <c r="H73" s="22">
        <v>6.3</v>
      </c>
      <c r="I73" s="113" t="s">
        <v>210</v>
      </c>
      <c r="J73" s="22">
        <v>19.5</v>
      </c>
      <c r="K73" s="116">
        <v>400000</v>
      </c>
      <c r="L73" s="116">
        <v>110607</v>
      </c>
      <c r="M73" s="116">
        <f t="shared" ref="M73:M75" si="6">ROUND((L73*$D$8/1000),0)</f>
        <v>2834757</v>
      </c>
      <c r="N73" s="116">
        <v>31456</v>
      </c>
      <c r="O73" s="116">
        <v>2866213</v>
      </c>
    </row>
    <row r="74" spans="1:15" x14ac:dyDescent="0.2">
      <c r="A74" s="111" t="s">
        <v>681</v>
      </c>
      <c r="B74" s="111" t="s">
        <v>699</v>
      </c>
      <c r="C74" s="83">
        <v>337</v>
      </c>
      <c r="D74" s="83" t="s">
        <v>157</v>
      </c>
      <c r="E74" s="113" t="s">
        <v>58</v>
      </c>
      <c r="F74" s="21">
        <v>74</v>
      </c>
      <c r="G74" s="113" t="s">
        <v>64</v>
      </c>
      <c r="H74" s="22">
        <v>6.3</v>
      </c>
      <c r="I74" s="113" t="s">
        <v>210</v>
      </c>
      <c r="J74" s="22">
        <v>19.5</v>
      </c>
      <c r="K74" s="116">
        <v>74000</v>
      </c>
      <c r="L74" s="116">
        <v>20493</v>
      </c>
      <c r="M74" s="116">
        <f>ROUND((L74*$D$8/1000),0)</f>
        <v>525217</v>
      </c>
      <c r="N74" s="116">
        <v>5818</v>
      </c>
      <c r="O74" s="116">
        <v>531035</v>
      </c>
    </row>
    <row r="75" spans="1:15" x14ac:dyDescent="0.2">
      <c r="A75" s="111" t="s">
        <v>682</v>
      </c>
      <c r="B75" s="111" t="s">
        <v>699</v>
      </c>
      <c r="C75" s="83">
        <v>337</v>
      </c>
      <c r="D75" s="83" t="s">
        <v>157</v>
      </c>
      <c r="E75" s="113" t="s">
        <v>58</v>
      </c>
      <c r="F75" s="21">
        <v>38</v>
      </c>
      <c r="G75" s="113" t="s">
        <v>66</v>
      </c>
      <c r="H75" s="22">
        <v>7</v>
      </c>
      <c r="I75" s="113" t="s">
        <v>210</v>
      </c>
      <c r="J75" s="22">
        <v>19.75</v>
      </c>
      <c r="K75" s="116">
        <v>38000</v>
      </c>
      <c r="L75" s="116">
        <v>38000</v>
      </c>
      <c r="M75" s="116">
        <f t="shared" si="6"/>
        <v>973905</v>
      </c>
      <c r="N75" s="116">
        <v>1322875</v>
      </c>
      <c r="O75" s="116">
        <v>2296780</v>
      </c>
    </row>
    <row r="76" spans="1:15" x14ac:dyDescent="0.2">
      <c r="A76" s="111" t="s">
        <v>683</v>
      </c>
      <c r="B76" s="111" t="s">
        <v>699</v>
      </c>
      <c r="C76" s="83">
        <v>337</v>
      </c>
      <c r="D76" s="83" t="s">
        <v>227</v>
      </c>
      <c r="E76" s="113" t="s">
        <v>58</v>
      </c>
      <c r="F76" s="21">
        <v>539</v>
      </c>
      <c r="G76" s="113" t="s">
        <v>217</v>
      </c>
      <c r="H76" s="22">
        <v>5</v>
      </c>
      <c r="I76" s="83" t="s">
        <v>211</v>
      </c>
      <c r="J76" s="22">
        <v>19.5</v>
      </c>
      <c r="K76" s="116">
        <v>539000</v>
      </c>
      <c r="L76" s="116">
        <v>162793</v>
      </c>
      <c r="M76" s="116">
        <f>ROUND((L76*$D$8/1000),0)</f>
        <v>4172236</v>
      </c>
      <c r="N76" s="116">
        <v>2851</v>
      </c>
      <c r="O76" s="116">
        <v>4175087</v>
      </c>
    </row>
    <row r="77" spans="1:15" x14ac:dyDescent="0.2">
      <c r="A77" s="111" t="s">
        <v>683</v>
      </c>
      <c r="B77" s="111" t="s">
        <v>699</v>
      </c>
      <c r="C77" s="83">
        <v>337</v>
      </c>
      <c r="D77" s="83" t="s">
        <v>227</v>
      </c>
      <c r="E77" s="113" t="s">
        <v>58</v>
      </c>
      <c r="F77" s="21">
        <v>40</v>
      </c>
      <c r="G77" s="113" t="s">
        <v>218</v>
      </c>
      <c r="H77" s="22">
        <v>7.5</v>
      </c>
      <c r="I77" s="83" t="s">
        <v>211</v>
      </c>
      <c r="J77" s="22">
        <v>19.75</v>
      </c>
      <c r="K77" s="116">
        <v>40000</v>
      </c>
      <c r="L77" s="116">
        <v>40000</v>
      </c>
      <c r="M77" s="116">
        <f>ROUND((L77*$D$8/1000),0)</f>
        <v>1025164</v>
      </c>
      <c r="N77" s="116">
        <v>1332200</v>
      </c>
      <c r="O77" s="116">
        <v>2357364</v>
      </c>
    </row>
    <row r="78" spans="1:15" x14ac:dyDescent="0.2">
      <c r="A78" s="111" t="s">
        <v>685</v>
      </c>
      <c r="B78" s="111" t="s">
        <v>699</v>
      </c>
      <c r="C78" s="83">
        <v>337</v>
      </c>
      <c r="D78" s="83" t="s">
        <v>247</v>
      </c>
      <c r="E78" s="113" t="s">
        <v>58</v>
      </c>
      <c r="F78" s="21">
        <v>512</v>
      </c>
      <c r="G78" s="113" t="s">
        <v>457</v>
      </c>
      <c r="H78" s="22">
        <v>4.5</v>
      </c>
      <c r="I78" s="113" t="s">
        <v>210</v>
      </c>
      <c r="J78" s="22">
        <v>19.5</v>
      </c>
      <c r="K78" s="116">
        <v>512000</v>
      </c>
      <c r="L78" s="116">
        <v>201115</v>
      </c>
      <c r="M78" s="116">
        <f>ROUND((L78*$D$8/1000),0)</f>
        <v>5154394</v>
      </c>
      <c r="N78" s="116">
        <v>41131</v>
      </c>
      <c r="O78" s="116">
        <v>5195525</v>
      </c>
    </row>
    <row r="79" spans="1:15" x14ac:dyDescent="0.2">
      <c r="A79" s="111" t="s">
        <v>685</v>
      </c>
      <c r="B79" s="111" t="s">
        <v>699</v>
      </c>
      <c r="C79" s="83">
        <v>337</v>
      </c>
      <c r="D79" s="83" t="s">
        <v>247</v>
      </c>
      <c r="E79" s="113" t="s">
        <v>58</v>
      </c>
      <c r="F79" s="21">
        <v>45</v>
      </c>
      <c r="G79" s="113" t="s">
        <v>458</v>
      </c>
      <c r="H79" s="22">
        <v>8</v>
      </c>
      <c r="I79" s="113" t="s">
        <v>210</v>
      </c>
      <c r="J79" s="22">
        <v>19.75</v>
      </c>
      <c r="K79" s="116">
        <v>45000</v>
      </c>
      <c r="L79" s="116">
        <v>45000</v>
      </c>
      <c r="M79" s="116">
        <f>ROUND((L79*$D$8/1000),0)</f>
        <v>1153309</v>
      </c>
      <c r="N79" s="116">
        <v>1470487</v>
      </c>
      <c r="O79" s="116">
        <v>2623796</v>
      </c>
    </row>
    <row r="80" spans="1:15" x14ac:dyDescent="0.2">
      <c r="A80" s="111"/>
      <c r="B80" s="111"/>
      <c r="C80" s="83"/>
      <c r="D80" s="83"/>
      <c r="E80" s="113"/>
      <c r="F80" s="21"/>
      <c r="G80" s="113"/>
      <c r="H80" s="22"/>
      <c r="I80" s="113"/>
      <c r="J80" s="22"/>
      <c r="K80" s="116"/>
      <c r="L80" s="116"/>
      <c r="M80" s="116"/>
      <c r="N80" s="116"/>
      <c r="O80" s="116"/>
    </row>
    <row r="81" spans="1:15" x14ac:dyDescent="0.2">
      <c r="A81" s="111" t="s">
        <v>540</v>
      </c>
      <c r="B81" s="111" t="s">
        <v>699</v>
      </c>
      <c r="C81" s="83">
        <v>341</v>
      </c>
      <c r="D81" s="83" t="s">
        <v>158</v>
      </c>
      <c r="E81" s="113" t="s">
        <v>58</v>
      </c>
      <c r="F81" s="21">
        <v>320</v>
      </c>
      <c r="G81" s="113" t="s">
        <v>160</v>
      </c>
      <c r="H81" s="22">
        <v>5.8</v>
      </c>
      <c r="I81" s="113" t="s">
        <v>209</v>
      </c>
      <c r="J81" s="22">
        <v>23.75</v>
      </c>
      <c r="K81" s="116">
        <v>320000</v>
      </c>
      <c r="L81" s="116">
        <v>50833</v>
      </c>
      <c r="M81" s="116">
        <f>ROUND((L81*$D$8/1000),0)</f>
        <v>1302804</v>
      </c>
      <c r="N81" s="116">
        <v>6164</v>
      </c>
      <c r="O81" s="116">
        <v>1308968</v>
      </c>
    </row>
    <row r="82" spans="1:15" x14ac:dyDescent="0.2">
      <c r="A82" s="111" t="s">
        <v>541</v>
      </c>
      <c r="B82" s="111" t="s">
        <v>699</v>
      </c>
      <c r="C82" s="83">
        <v>341</v>
      </c>
      <c r="D82" s="83" t="s">
        <v>158</v>
      </c>
      <c r="E82" s="113" t="s">
        <v>58</v>
      </c>
      <c r="F82" s="21">
        <v>6</v>
      </c>
      <c r="G82" s="113" t="s">
        <v>161</v>
      </c>
      <c r="H82" s="22">
        <v>7.5</v>
      </c>
      <c r="I82" s="113" t="s">
        <v>209</v>
      </c>
      <c r="J82" s="22">
        <v>23.75</v>
      </c>
      <c r="K82" s="116">
        <v>6000</v>
      </c>
      <c r="L82" s="116">
        <v>14551</v>
      </c>
      <c r="M82" s="116">
        <f>ROUND((L82*$D$8/1000),0)</f>
        <v>372929</v>
      </c>
      <c r="N82" s="116">
        <v>2268</v>
      </c>
      <c r="O82" s="116">
        <v>375197</v>
      </c>
    </row>
    <row r="83" spans="1:15" x14ac:dyDescent="0.2">
      <c r="A83" s="111" t="s">
        <v>541</v>
      </c>
      <c r="B83" s="111" t="s">
        <v>699</v>
      </c>
      <c r="C83" s="83">
        <v>341</v>
      </c>
      <c r="D83" s="83" t="s">
        <v>158</v>
      </c>
      <c r="E83" s="113" t="s">
        <v>58</v>
      </c>
      <c r="F83" s="21">
        <v>15.2</v>
      </c>
      <c r="G83" s="113" t="s">
        <v>162</v>
      </c>
      <c r="H83" s="22">
        <v>7.5</v>
      </c>
      <c r="I83" s="113" t="s">
        <v>209</v>
      </c>
      <c r="J83" s="22">
        <v>23.75</v>
      </c>
      <c r="K83" s="116">
        <v>15200</v>
      </c>
      <c r="L83" s="116">
        <v>36864</v>
      </c>
      <c r="M83" s="116">
        <f>ROUND((L83*$D$8/1000),0)</f>
        <v>944791</v>
      </c>
      <c r="N83" s="116">
        <v>5745</v>
      </c>
      <c r="O83" s="116">
        <v>950536</v>
      </c>
    </row>
    <row r="84" spans="1:15" x14ac:dyDescent="0.2">
      <c r="A84" s="111"/>
      <c r="B84" s="111"/>
      <c r="C84" s="83"/>
      <c r="D84" s="83"/>
      <c r="E84" s="113"/>
      <c r="F84" s="21"/>
      <c r="G84" s="113"/>
      <c r="H84" s="22"/>
      <c r="I84" s="113"/>
      <c r="J84" s="22"/>
      <c r="K84" s="116"/>
      <c r="L84" s="116"/>
      <c r="M84" s="116"/>
      <c r="N84" s="116"/>
      <c r="O84" s="116"/>
    </row>
    <row r="85" spans="1:15" x14ac:dyDescent="0.2">
      <c r="A85" s="111" t="s">
        <v>165</v>
      </c>
      <c r="B85" s="111" t="s">
        <v>699</v>
      </c>
      <c r="C85" s="83">
        <v>351</v>
      </c>
      <c r="D85" s="83" t="s">
        <v>194</v>
      </c>
      <c r="E85" s="113" t="s">
        <v>58</v>
      </c>
      <c r="F85" s="21">
        <v>400</v>
      </c>
      <c r="G85" s="113" t="s">
        <v>175</v>
      </c>
      <c r="H85" s="22">
        <v>6.5</v>
      </c>
      <c r="I85" s="113" t="s">
        <v>211</v>
      </c>
      <c r="J85" s="22">
        <v>20</v>
      </c>
      <c r="K85" s="116">
        <v>400000</v>
      </c>
      <c r="L85" s="116">
        <v>128130.03</v>
      </c>
      <c r="M85" s="116">
        <f>ROUND((L85*$D$8/1000),0)</f>
        <v>3283856</v>
      </c>
      <c r="N85" s="116">
        <v>5727</v>
      </c>
      <c r="O85" s="116">
        <v>3289583</v>
      </c>
    </row>
    <row r="86" spans="1:15" x14ac:dyDescent="0.2">
      <c r="A86" s="111" t="s">
        <v>165</v>
      </c>
      <c r="B86" s="111" t="s">
        <v>699</v>
      </c>
      <c r="C86" s="83">
        <v>351</v>
      </c>
      <c r="D86" s="83" t="s">
        <v>194</v>
      </c>
      <c r="E86" s="113" t="s">
        <v>58</v>
      </c>
      <c r="F86" s="21">
        <v>155</v>
      </c>
      <c r="G86" s="113" t="s">
        <v>176</v>
      </c>
      <c r="H86" s="22">
        <v>6.5</v>
      </c>
      <c r="I86" s="113" t="s">
        <v>211</v>
      </c>
      <c r="J86" s="22">
        <v>20</v>
      </c>
      <c r="K86" s="116">
        <v>155000</v>
      </c>
      <c r="L86" s="116">
        <v>49650.61</v>
      </c>
      <c r="M86" s="116">
        <f>ROUND((L86*$D$8/1000),0)</f>
        <v>1272500</v>
      </c>
      <c r="N86" s="116">
        <v>2219</v>
      </c>
      <c r="O86" s="116">
        <v>1274719</v>
      </c>
    </row>
    <row r="87" spans="1:15" x14ac:dyDescent="0.2">
      <c r="A87" s="111" t="s">
        <v>193</v>
      </c>
      <c r="B87" s="111" t="s">
        <v>699</v>
      </c>
      <c r="C87" s="83">
        <v>351</v>
      </c>
      <c r="D87" s="83" t="s">
        <v>194</v>
      </c>
      <c r="E87" s="113" t="s">
        <v>58</v>
      </c>
      <c r="F87" s="21">
        <v>21</v>
      </c>
      <c r="G87" s="113" t="s">
        <v>177</v>
      </c>
      <c r="H87" s="22">
        <v>5</v>
      </c>
      <c r="I87" s="113" t="s">
        <v>211</v>
      </c>
      <c r="J87" s="22">
        <v>5.5</v>
      </c>
      <c r="K87" s="116">
        <v>21000</v>
      </c>
      <c r="L87" s="116">
        <v>0</v>
      </c>
      <c r="M87" s="116">
        <f>ROUND((L87*$D$8/1000),0)</f>
        <v>0</v>
      </c>
      <c r="N87" s="115"/>
      <c r="O87" s="115"/>
    </row>
    <row r="88" spans="1:15" x14ac:dyDescent="0.2">
      <c r="A88" s="111" t="s">
        <v>171</v>
      </c>
      <c r="B88" s="111" t="s">
        <v>699</v>
      </c>
      <c r="C88" s="83">
        <v>351</v>
      </c>
      <c r="D88" s="83" t="s">
        <v>194</v>
      </c>
      <c r="E88" s="113" t="s">
        <v>58</v>
      </c>
      <c r="F88" s="21">
        <v>60</v>
      </c>
      <c r="G88" s="113" t="s">
        <v>178</v>
      </c>
      <c r="H88" s="22">
        <v>6.5</v>
      </c>
      <c r="I88" s="113" t="s">
        <v>211</v>
      </c>
      <c r="J88" s="22">
        <v>20</v>
      </c>
      <c r="K88" s="116">
        <v>60000</v>
      </c>
      <c r="L88" s="116">
        <v>109097.75</v>
      </c>
      <c r="M88" s="116">
        <f>ROUND((L88*$D$8/1000),0)</f>
        <v>2796076</v>
      </c>
      <c r="N88" s="116">
        <v>4876</v>
      </c>
      <c r="O88" s="116">
        <v>2800952</v>
      </c>
    </row>
    <row r="89" spans="1:15" x14ac:dyDescent="0.2">
      <c r="A89" s="111" t="s">
        <v>171</v>
      </c>
      <c r="B89" s="111" t="s">
        <v>699</v>
      </c>
      <c r="C89" s="83">
        <v>351</v>
      </c>
      <c r="D89" s="83" t="s">
        <v>194</v>
      </c>
      <c r="E89" s="113" t="s">
        <v>58</v>
      </c>
      <c r="F89" s="21">
        <v>2</v>
      </c>
      <c r="G89" s="113" t="s">
        <v>179</v>
      </c>
      <c r="H89" s="22">
        <v>6.5</v>
      </c>
      <c r="I89" s="113" t="s">
        <v>211</v>
      </c>
      <c r="J89" s="22">
        <v>21</v>
      </c>
      <c r="K89" s="116">
        <v>2000</v>
      </c>
      <c r="L89" s="116">
        <v>4325.76</v>
      </c>
      <c r="M89" s="116">
        <f>ROUND((L89*$D$8/1000),0)</f>
        <v>110865</v>
      </c>
      <c r="N89" s="116">
        <v>194</v>
      </c>
      <c r="O89" s="116">
        <v>111059</v>
      </c>
    </row>
    <row r="90" spans="1:15" x14ac:dyDescent="0.2">
      <c r="A90" s="111" t="s">
        <v>640</v>
      </c>
      <c r="B90" s="111" t="s">
        <v>699</v>
      </c>
      <c r="C90" s="83">
        <v>351</v>
      </c>
      <c r="D90" s="83" t="s">
        <v>183</v>
      </c>
      <c r="E90" s="113" t="s">
        <v>58</v>
      </c>
      <c r="F90" s="21">
        <v>160</v>
      </c>
      <c r="G90" s="113" t="s">
        <v>187</v>
      </c>
      <c r="H90" s="22">
        <v>5.3</v>
      </c>
      <c r="I90" s="113" t="s">
        <v>211</v>
      </c>
      <c r="J90" s="22">
        <v>6</v>
      </c>
      <c r="K90" s="116">
        <v>160000</v>
      </c>
      <c r="L90" s="116">
        <v>0</v>
      </c>
      <c r="M90" s="116">
        <f t="shared" ref="M90:M102" si="7">ROUND((L90*$D$8/1000),0)</f>
        <v>0</v>
      </c>
      <c r="N90" s="116"/>
      <c r="O90" s="116"/>
    </row>
    <row r="91" spans="1:15" x14ac:dyDescent="0.2">
      <c r="A91" s="111" t="s">
        <v>640</v>
      </c>
      <c r="B91" s="111" t="s">
        <v>699</v>
      </c>
      <c r="C91" s="83">
        <v>351</v>
      </c>
      <c r="D91" s="83" t="s">
        <v>183</v>
      </c>
      <c r="E91" s="113" t="s">
        <v>58</v>
      </c>
      <c r="F91" s="21">
        <v>60</v>
      </c>
      <c r="G91" s="113" t="s">
        <v>188</v>
      </c>
      <c r="H91" s="22">
        <v>5.3</v>
      </c>
      <c r="I91" s="113" t="s">
        <v>211</v>
      </c>
      <c r="J91" s="22">
        <v>6</v>
      </c>
      <c r="K91" s="116">
        <v>60000</v>
      </c>
      <c r="L91" s="116">
        <v>0</v>
      </c>
      <c r="M91" s="116">
        <f t="shared" si="7"/>
        <v>0</v>
      </c>
      <c r="N91" s="116"/>
      <c r="O91" s="116"/>
    </row>
    <row r="92" spans="1:15" x14ac:dyDescent="0.2">
      <c r="A92" s="111" t="s">
        <v>640</v>
      </c>
      <c r="B92" s="111" t="s">
        <v>699</v>
      </c>
      <c r="C92" s="83">
        <v>351</v>
      </c>
      <c r="D92" s="83" t="s">
        <v>183</v>
      </c>
      <c r="E92" s="113" t="s">
        <v>58</v>
      </c>
      <c r="F92" s="21">
        <v>600</v>
      </c>
      <c r="G92" s="113" t="s">
        <v>189</v>
      </c>
      <c r="H92" s="22">
        <v>6.5</v>
      </c>
      <c r="I92" s="113" t="s">
        <v>211</v>
      </c>
      <c r="J92" s="22">
        <v>22.5</v>
      </c>
      <c r="K92" s="116">
        <v>600000</v>
      </c>
      <c r="L92" s="116">
        <v>229623.71</v>
      </c>
      <c r="M92" s="116">
        <f t="shared" si="7"/>
        <v>5885047</v>
      </c>
      <c r="N92" s="116">
        <v>10262</v>
      </c>
      <c r="O92" s="116">
        <v>5895309</v>
      </c>
    </row>
    <row r="93" spans="1:15" x14ac:dyDescent="0.2">
      <c r="A93" s="111" t="s">
        <v>640</v>
      </c>
      <c r="B93" s="111" t="s">
        <v>699</v>
      </c>
      <c r="C93" s="83">
        <v>351</v>
      </c>
      <c r="D93" s="83" t="s">
        <v>183</v>
      </c>
      <c r="E93" s="113" t="s">
        <v>58</v>
      </c>
      <c r="F93" s="21">
        <v>129</v>
      </c>
      <c r="G93" s="113" t="s">
        <v>190</v>
      </c>
      <c r="H93" s="22">
        <v>6.5</v>
      </c>
      <c r="I93" s="113" t="s">
        <v>211</v>
      </c>
      <c r="J93" s="22">
        <v>22.5</v>
      </c>
      <c r="K93" s="116">
        <v>129000</v>
      </c>
      <c r="L93" s="116">
        <v>49369.4</v>
      </c>
      <c r="M93" s="116">
        <f t="shared" si="7"/>
        <v>1265293</v>
      </c>
      <c r="N93" s="116">
        <v>2206</v>
      </c>
      <c r="O93" s="116">
        <v>1267499</v>
      </c>
    </row>
    <row r="94" spans="1:15" x14ac:dyDescent="0.2">
      <c r="A94" s="111" t="s">
        <v>641</v>
      </c>
      <c r="B94" s="111" t="s">
        <v>699</v>
      </c>
      <c r="C94" s="83">
        <v>351</v>
      </c>
      <c r="D94" s="83" t="s">
        <v>183</v>
      </c>
      <c r="E94" s="113" t="s">
        <v>58</v>
      </c>
      <c r="F94" s="21">
        <v>82</v>
      </c>
      <c r="G94" s="113" t="s">
        <v>191</v>
      </c>
      <c r="H94" s="22">
        <v>6.5</v>
      </c>
      <c r="I94" s="113" t="s">
        <v>211</v>
      </c>
      <c r="J94" s="22">
        <v>22.5</v>
      </c>
      <c r="K94" s="116">
        <v>82000</v>
      </c>
      <c r="L94" s="116">
        <v>146449.34</v>
      </c>
      <c r="M94" s="116">
        <f t="shared" si="7"/>
        <v>3753363</v>
      </c>
      <c r="N94" s="116">
        <v>6545</v>
      </c>
      <c r="O94" s="116">
        <v>3759908</v>
      </c>
    </row>
    <row r="95" spans="1:15" x14ac:dyDescent="0.2">
      <c r="A95" s="111" t="s">
        <v>641</v>
      </c>
      <c r="B95" s="111" t="s">
        <v>699</v>
      </c>
      <c r="C95" s="83">
        <v>351</v>
      </c>
      <c r="D95" s="83" t="s">
        <v>183</v>
      </c>
      <c r="E95" s="113" t="s">
        <v>58</v>
      </c>
      <c r="F95" s="21">
        <v>7</v>
      </c>
      <c r="G95" s="113" t="s">
        <v>192</v>
      </c>
      <c r="H95" s="22">
        <v>6.5</v>
      </c>
      <c r="I95" s="113" t="s">
        <v>211</v>
      </c>
      <c r="J95" s="22">
        <v>22.5</v>
      </c>
      <c r="K95" s="116">
        <v>7000</v>
      </c>
      <c r="L95" s="116">
        <v>14903.67</v>
      </c>
      <c r="M95" s="116">
        <f t="shared" si="7"/>
        <v>381967</v>
      </c>
      <c r="N95" s="116">
        <v>667</v>
      </c>
      <c r="O95" s="116">
        <v>382634</v>
      </c>
    </row>
    <row r="96" spans="1:15" x14ac:dyDescent="0.2">
      <c r="A96" s="111" t="s">
        <v>642</v>
      </c>
      <c r="B96" s="111" t="s">
        <v>699</v>
      </c>
      <c r="C96" s="83">
        <v>351</v>
      </c>
      <c r="D96" s="83" t="s">
        <v>226</v>
      </c>
      <c r="E96" s="113" t="s">
        <v>58</v>
      </c>
      <c r="F96" s="21">
        <v>255</v>
      </c>
      <c r="G96" s="113" t="s">
        <v>219</v>
      </c>
      <c r="H96" s="22">
        <v>4</v>
      </c>
      <c r="I96" s="83" t="s">
        <v>210</v>
      </c>
      <c r="J96" s="22">
        <v>5.75</v>
      </c>
      <c r="K96" s="116">
        <v>255000</v>
      </c>
      <c r="L96" s="116">
        <v>0</v>
      </c>
      <c r="M96" s="116">
        <f t="shared" si="7"/>
        <v>0</v>
      </c>
      <c r="N96" s="116"/>
      <c r="O96" s="116"/>
    </row>
    <row r="97" spans="1:15" x14ac:dyDescent="0.2">
      <c r="A97" s="111" t="s">
        <v>642</v>
      </c>
      <c r="B97" s="111" t="s">
        <v>699</v>
      </c>
      <c r="C97" s="83">
        <v>351</v>
      </c>
      <c r="D97" s="83" t="s">
        <v>226</v>
      </c>
      <c r="E97" s="113" t="s">
        <v>58</v>
      </c>
      <c r="F97" s="21">
        <v>69</v>
      </c>
      <c r="G97" s="113" t="s">
        <v>220</v>
      </c>
      <c r="H97" s="22">
        <v>4</v>
      </c>
      <c r="I97" s="83" t="s">
        <v>210</v>
      </c>
      <c r="J97" s="22">
        <v>5.75</v>
      </c>
      <c r="K97" s="116">
        <v>69000</v>
      </c>
      <c r="L97" s="116">
        <v>0</v>
      </c>
      <c r="M97" s="116">
        <f t="shared" si="7"/>
        <v>0</v>
      </c>
      <c r="N97" s="116"/>
      <c r="O97" s="116"/>
    </row>
    <row r="98" spans="1:15" x14ac:dyDescent="0.2">
      <c r="A98" s="111" t="s">
        <v>643</v>
      </c>
      <c r="B98" s="111" t="s">
        <v>699</v>
      </c>
      <c r="C98" s="83">
        <v>351</v>
      </c>
      <c r="D98" s="83" t="s">
        <v>226</v>
      </c>
      <c r="E98" s="113" t="s">
        <v>58</v>
      </c>
      <c r="F98" s="21">
        <v>305</v>
      </c>
      <c r="G98" s="113" t="s">
        <v>221</v>
      </c>
      <c r="H98" s="22">
        <v>6</v>
      </c>
      <c r="I98" s="83" t="s">
        <v>210</v>
      </c>
      <c r="J98" s="22">
        <v>22.5</v>
      </c>
      <c r="K98" s="116">
        <v>305000</v>
      </c>
      <c r="L98" s="116">
        <v>161725.76999999999</v>
      </c>
      <c r="M98" s="116">
        <f t="shared" si="7"/>
        <v>4144884</v>
      </c>
      <c r="N98" s="116">
        <v>6684</v>
      </c>
      <c r="O98" s="116">
        <v>4151568</v>
      </c>
    </row>
    <row r="99" spans="1:15" x14ac:dyDescent="0.2">
      <c r="A99" s="111" t="s">
        <v>643</v>
      </c>
      <c r="B99" s="111" t="s">
        <v>699</v>
      </c>
      <c r="C99" s="83">
        <v>351</v>
      </c>
      <c r="D99" s="83" t="s">
        <v>226</v>
      </c>
      <c r="E99" s="113" t="s">
        <v>58</v>
      </c>
      <c r="F99" s="21">
        <v>77</v>
      </c>
      <c r="G99" s="113" t="s">
        <v>222</v>
      </c>
      <c r="H99" s="22">
        <v>6</v>
      </c>
      <c r="I99" s="83" t="s">
        <v>210</v>
      </c>
      <c r="J99" s="22">
        <v>22.5</v>
      </c>
      <c r="K99" s="116">
        <v>77000</v>
      </c>
      <c r="L99" s="116">
        <v>40829.31</v>
      </c>
      <c r="M99" s="116">
        <f t="shared" si="7"/>
        <v>1046418</v>
      </c>
      <c r="N99" s="116">
        <v>1688</v>
      </c>
      <c r="O99" s="116">
        <v>1048106</v>
      </c>
    </row>
    <row r="100" spans="1:15" x14ac:dyDescent="0.2">
      <c r="A100" s="111" t="s">
        <v>643</v>
      </c>
      <c r="B100" s="111" t="s">
        <v>699</v>
      </c>
      <c r="C100" s="83">
        <v>351</v>
      </c>
      <c r="D100" s="83" t="s">
        <v>226</v>
      </c>
      <c r="E100" s="113" t="s">
        <v>58</v>
      </c>
      <c r="F100" s="21">
        <v>29</v>
      </c>
      <c r="G100" s="113" t="s">
        <v>223</v>
      </c>
      <c r="H100" s="22">
        <v>6</v>
      </c>
      <c r="I100" s="83" t="s">
        <v>210</v>
      </c>
      <c r="J100" s="22">
        <v>25.5</v>
      </c>
      <c r="K100" s="116">
        <v>29000</v>
      </c>
      <c r="L100" s="116">
        <v>47453.39</v>
      </c>
      <c r="M100" s="116">
        <f t="shared" si="7"/>
        <v>1216187</v>
      </c>
      <c r="N100" s="116">
        <v>1961</v>
      </c>
      <c r="O100" s="116">
        <v>1218148</v>
      </c>
    </row>
    <row r="101" spans="1:15" x14ac:dyDescent="0.2">
      <c r="A101" s="111" t="s">
        <v>644</v>
      </c>
      <c r="B101" s="111" t="s">
        <v>699</v>
      </c>
      <c r="C101" s="83">
        <v>351</v>
      </c>
      <c r="D101" s="83" t="s">
        <v>226</v>
      </c>
      <c r="E101" s="113" t="s">
        <v>58</v>
      </c>
      <c r="F101" s="21">
        <v>29</v>
      </c>
      <c r="G101" s="113" t="s">
        <v>224</v>
      </c>
      <c r="H101" s="22">
        <v>4.5</v>
      </c>
      <c r="I101" s="83" t="s">
        <v>210</v>
      </c>
      <c r="J101" s="22">
        <v>26</v>
      </c>
      <c r="K101" s="116">
        <v>29000</v>
      </c>
      <c r="L101" s="116">
        <v>47933.85</v>
      </c>
      <c r="M101" s="116">
        <f t="shared" si="7"/>
        <v>1228501</v>
      </c>
      <c r="N101" s="116">
        <v>1494</v>
      </c>
      <c r="O101" s="116">
        <v>1229995</v>
      </c>
    </row>
    <row r="102" spans="1:15" x14ac:dyDescent="0.2">
      <c r="A102" s="111" t="s">
        <v>248</v>
      </c>
      <c r="B102" s="111" t="s">
        <v>699</v>
      </c>
      <c r="C102" s="83">
        <v>351</v>
      </c>
      <c r="D102" s="83" t="s">
        <v>235</v>
      </c>
      <c r="E102" s="113" t="s">
        <v>58</v>
      </c>
      <c r="F102" s="21">
        <v>205</v>
      </c>
      <c r="G102" s="113" t="s">
        <v>236</v>
      </c>
      <c r="H102" s="22">
        <v>4</v>
      </c>
      <c r="I102" s="83" t="s">
        <v>210</v>
      </c>
      <c r="J102" s="22">
        <v>5.75</v>
      </c>
      <c r="K102" s="116">
        <v>205000</v>
      </c>
      <c r="L102" s="116">
        <v>0</v>
      </c>
      <c r="M102" s="116">
        <f t="shared" si="7"/>
        <v>0</v>
      </c>
      <c r="N102" s="116"/>
      <c r="O102" s="116"/>
    </row>
    <row r="103" spans="1:15" x14ac:dyDescent="0.2">
      <c r="A103" s="111" t="s">
        <v>248</v>
      </c>
      <c r="B103" s="111" t="s">
        <v>699</v>
      </c>
      <c r="C103" s="83">
        <v>351</v>
      </c>
      <c r="D103" s="83" t="s">
        <v>235</v>
      </c>
      <c r="E103" s="113" t="s">
        <v>58</v>
      </c>
      <c r="F103" s="21">
        <v>57</v>
      </c>
      <c r="G103" s="113" t="s">
        <v>237</v>
      </c>
      <c r="H103" s="22">
        <v>4</v>
      </c>
      <c r="I103" s="83" t="s">
        <v>210</v>
      </c>
      <c r="J103" s="22">
        <v>5.75</v>
      </c>
      <c r="K103" s="116">
        <v>57000</v>
      </c>
      <c r="L103" s="116">
        <v>0</v>
      </c>
      <c r="M103" s="116">
        <f>ROUND((L103*$D$8/1000),0)</f>
        <v>0</v>
      </c>
      <c r="N103" s="116"/>
      <c r="O103" s="116"/>
    </row>
    <row r="104" spans="1:15" x14ac:dyDescent="0.2">
      <c r="A104" s="111" t="s">
        <v>645</v>
      </c>
      <c r="B104" s="111" t="s">
        <v>699</v>
      </c>
      <c r="C104" s="83">
        <v>351</v>
      </c>
      <c r="D104" s="83" t="s">
        <v>235</v>
      </c>
      <c r="E104" s="113" t="s">
        <v>58</v>
      </c>
      <c r="F104" s="21">
        <v>270</v>
      </c>
      <c r="G104" s="113" t="s">
        <v>238</v>
      </c>
      <c r="H104" s="22">
        <v>5.6</v>
      </c>
      <c r="I104" s="83" t="s">
        <v>210</v>
      </c>
      <c r="J104" s="22">
        <v>19.75</v>
      </c>
      <c r="K104" s="116">
        <v>270000</v>
      </c>
      <c r="L104" s="116">
        <v>144121.28</v>
      </c>
      <c r="M104" s="116">
        <f>ROUND((L104*$D$8/1000),0)</f>
        <v>3693697</v>
      </c>
      <c r="N104" s="116">
        <v>5567</v>
      </c>
      <c r="O104" s="116">
        <v>3699264</v>
      </c>
    </row>
    <row r="105" spans="1:15" x14ac:dyDescent="0.2">
      <c r="A105" s="111" t="s">
        <v>646</v>
      </c>
      <c r="B105" s="111" t="s">
        <v>699</v>
      </c>
      <c r="C105" s="83">
        <v>351</v>
      </c>
      <c r="D105" s="83" t="s">
        <v>235</v>
      </c>
      <c r="E105" s="113" t="s">
        <v>58</v>
      </c>
      <c r="F105" s="21">
        <v>69</v>
      </c>
      <c r="G105" s="113" t="s">
        <v>239</v>
      </c>
      <c r="H105" s="22">
        <v>5.6</v>
      </c>
      <c r="I105" s="83" t="s">
        <v>210</v>
      </c>
      <c r="J105" s="22">
        <v>19.75</v>
      </c>
      <c r="K105" s="116">
        <v>69000</v>
      </c>
      <c r="L105" s="116">
        <v>36831.08</v>
      </c>
      <c r="M105" s="116">
        <f>ROUND((L105*$D$8/1000),0)</f>
        <v>943947</v>
      </c>
      <c r="N105" s="116">
        <v>1423</v>
      </c>
      <c r="O105" s="116">
        <v>945370</v>
      </c>
    </row>
    <row r="106" spans="1:15" x14ac:dyDescent="0.2">
      <c r="A106" s="111" t="s">
        <v>647</v>
      </c>
      <c r="B106" s="111" t="s">
        <v>699</v>
      </c>
      <c r="C106" s="83">
        <v>351</v>
      </c>
      <c r="D106" s="83" t="s">
        <v>235</v>
      </c>
      <c r="E106" s="113" t="s">
        <v>58</v>
      </c>
      <c r="F106" s="21">
        <v>20</v>
      </c>
      <c r="G106" s="113" t="s">
        <v>240</v>
      </c>
      <c r="H106" s="22">
        <v>6</v>
      </c>
      <c r="I106" s="83" t="s">
        <v>210</v>
      </c>
      <c r="J106" s="22">
        <v>25.25</v>
      </c>
      <c r="K106" s="116">
        <v>20000</v>
      </c>
      <c r="L106" s="116">
        <v>31914.98</v>
      </c>
      <c r="M106" s="116">
        <f>ROUND((L106*$D$8/1000),0)</f>
        <v>817952</v>
      </c>
      <c r="N106" s="116">
        <v>1319</v>
      </c>
      <c r="O106" s="116">
        <v>819271</v>
      </c>
    </row>
    <row r="107" spans="1:15" x14ac:dyDescent="0.2">
      <c r="A107" s="111" t="s">
        <v>645</v>
      </c>
      <c r="B107" s="111" t="s">
        <v>699</v>
      </c>
      <c r="C107" s="83">
        <v>351</v>
      </c>
      <c r="D107" s="83" t="s">
        <v>235</v>
      </c>
      <c r="E107" s="113" t="s">
        <v>58</v>
      </c>
      <c r="F107" s="21">
        <v>46</v>
      </c>
      <c r="G107" s="113" t="s">
        <v>241</v>
      </c>
      <c r="H107" s="22">
        <v>4.5</v>
      </c>
      <c r="I107" s="83" t="s">
        <v>210</v>
      </c>
      <c r="J107" s="22">
        <v>25.75</v>
      </c>
      <c r="K107" s="116">
        <v>46000</v>
      </c>
      <c r="L107" s="116">
        <v>74925.570000000007</v>
      </c>
      <c r="M107" s="116">
        <f>ROUND((L107*$D$8/1000),0)</f>
        <v>1920274</v>
      </c>
      <c r="N107" s="116">
        <v>2335</v>
      </c>
      <c r="O107" s="116">
        <v>1922609</v>
      </c>
    </row>
    <row r="108" spans="1:15" x14ac:dyDescent="0.2">
      <c r="A108" s="111"/>
      <c r="B108" s="111"/>
      <c r="C108" s="83"/>
      <c r="D108" s="83"/>
      <c r="E108" s="113"/>
      <c r="F108" s="21"/>
      <c r="G108" s="113"/>
      <c r="H108" s="22"/>
      <c r="I108" s="83"/>
      <c r="J108" s="22"/>
      <c r="K108" s="116"/>
      <c r="L108" s="116"/>
      <c r="M108" s="116"/>
      <c r="N108" s="116"/>
      <c r="O108" s="116"/>
    </row>
    <row r="109" spans="1:15" x14ac:dyDescent="0.2">
      <c r="A109" s="111" t="s">
        <v>165</v>
      </c>
      <c r="B109" s="111" t="s">
        <v>699</v>
      </c>
      <c r="C109" s="83">
        <v>363</v>
      </c>
      <c r="D109" s="83" t="s">
        <v>182</v>
      </c>
      <c r="E109" s="113" t="s">
        <v>58</v>
      </c>
      <c r="F109" s="21">
        <v>400</v>
      </c>
      <c r="G109" s="113" t="s">
        <v>184</v>
      </c>
      <c r="H109" s="22">
        <v>5</v>
      </c>
      <c r="I109" s="83" t="s">
        <v>213</v>
      </c>
      <c r="J109" s="22">
        <v>17.5</v>
      </c>
      <c r="K109" s="116">
        <v>400000</v>
      </c>
      <c r="L109" s="116">
        <v>159270.74</v>
      </c>
      <c r="M109" s="116">
        <f t="shared" ref="M109:M115" si="8">ROUND((L109*$D$8/1000),0)</f>
        <v>4081964</v>
      </c>
      <c r="N109" s="116">
        <v>3219</v>
      </c>
      <c r="O109" s="116">
        <v>4085183</v>
      </c>
    </row>
    <row r="110" spans="1:15" x14ac:dyDescent="0.2">
      <c r="A110" s="111" t="s">
        <v>165</v>
      </c>
      <c r="B110" s="111" t="s">
        <v>699</v>
      </c>
      <c r="C110" s="83">
        <v>363</v>
      </c>
      <c r="D110" s="83" t="s">
        <v>182</v>
      </c>
      <c r="E110" s="113" t="s">
        <v>58</v>
      </c>
      <c r="F110" s="21">
        <v>96</v>
      </c>
      <c r="G110" s="113" t="s">
        <v>185</v>
      </c>
      <c r="H110" s="22">
        <v>5</v>
      </c>
      <c r="I110" s="83" t="s">
        <v>213</v>
      </c>
      <c r="J110" s="22">
        <v>17.5</v>
      </c>
      <c r="K110" s="116">
        <v>96000</v>
      </c>
      <c r="L110" s="116">
        <v>38224.99</v>
      </c>
      <c r="M110" s="116">
        <f t="shared" si="8"/>
        <v>979672</v>
      </c>
      <c r="N110" s="116">
        <v>772</v>
      </c>
      <c r="O110" s="116">
        <v>980444</v>
      </c>
    </row>
    <row r="111" spans="1:15" x14ac:dyDescent="0.2">
      <c r="A111" s="111" t="s">
        <v>193</v>
      </c>
      <c r="B111" s="111" t="s">
        <v>699</v>
      </c>
      <c r="C111" s="83">
        <v>363</v>
      </c>
      <c r="D111" s="83" t="s">
        <v>182</v>
      </c>
      <c r="E111" s="113" t="s">
        <v>58</v>
      </c>
      <c r="F111" s="87">
        <v>1E-3</v>
      </c>
      <c r="G111" s="113" t="s">
        <v>186</v>
      </c>
      <c r="H111" s="22">
        <v>0</v>
      </c>
      <c r="I111" s="83" t="s">
        <v>213</v>
      </c>
      <c r="J111" s="22">
        <v>17.5</v>
      </c>
      <c r="K111" s="116">
        <v>1</v>
      </c>
      <c r="L111" s="116">
        <v>1</v>
      </c>
      <c r="M111" s="116">
        <f t="shared" si="8"/>
        <v>26</v>
      </c>
      <c r="N111" s="116">
        <v>0</v>
      </c>
      <c r="O111" s="116">
        <v>26</v>
      </c>
    </row>
    <row r="112" spans="1:15" x14ac:dyDescent="0.2">
      <c r="A112" s="111" t="s">
        <v>540</v>
      </c>
      <c r="B112" s="111" t="s">
        <v>699</v>
      </c>
      <c r="C112" s="83">
        <v>367</v>
      </c>
      <c r="D112" s="83" t="s">
        <v>196</v>
      </c>
      <c r="E112" s="113" t="s">
        <v>58</v>
      </c>
      <c r="F112" s="21">
        <v>321.5</v>
      </c>
      <c r="G112" s="113" t="s">
        <v>201</v>
      </c>
      <c r="H112" s="22">
        <v>5.5</v>
      </c>
      <c r="I112" s="83" t="s">
        <v>210</v>
      </c>
      <c r="J112" s="22">
        <v>19</v>
      </c>
      <c r="K112" s="116">
        <v>321500</v>
      </c>
      <c r="L112" s="116">
        <v>96446</v>
      </c>
      <c r="M112" s="116">
        <f t="shared" si="8"/>
        <v>2471823</v>
      </c>
      <c r="N112" s="116">
        <v>11103</v>
      </c>
      <c r="O112" s="116">
        <v>2482926</v>
      </c>
    </row>
    <row r="113" spans="1:15" x14ac:dyDescent="0.2">
      <c r="A113" s="111" t="s">
        <v>540</v>
      </c>
      <c r="B113" s="111" t="s">
        <v>699</v>
      </c>
      <c r="C113" s="83">
        <v>367</v>
      </c>
      <c r="D113" s="83" t="s">
        <v>196</v>
      </c>
      <c r="E113" s="113" t="s">
        <v>58</v>
      </c>
      <c r="F113" s="21">
        <v>452.5</v>
      </c>
      <c r="G113" s="113" t="s">
        <v>202</v>
      </c>
      <c r="H113" s="22">
        <v>5.9</v>
      </c>
      <c r="I113" s="83" t="s">
        <v>210</v>
      </c>
      <c r="J113" s="22">
        <v>21.5</v>
      </c>
      <c r="K113" s="116">
        <v>452500</v>
      </c>
      <c r="L113" s="116">
        <v>259379</v>
      </c>
      <c r="M113" s="116">
        <f t="shared" si="8"/>
        <v>6647648</v>
      </c>
      <c r="N113" s="116">
        <v>31985</v>
      </c>
      <c r="O113" s="116">
        <v>6679633</v>
      </c>
    </row>
    <row r="114" spans="1:15" x14ac:dyDescent="0.2">
      <c r="A114" s="111" t="s">
        <v>541</v>
      </c>
      <c r="B114" s="111" t="s">
        <v>699</v>
      </c>
      <c r="C114" s="83">
        <v>367</v>
      </c>
      <c r="D114" s="83" t="s">
        <v>196</v>
      </c>
      <c r="E114" s="113" t="s">
        <v>58</v>
      </c>
      <c r="F114" s="21">
        <v>31</v>
      </c>
      <c r="G114" s="113" t="s">
        <v>203</v>
      </c>
      <c r="H114" s="22">
        <v>6.3</v>
      </c>
      <c r="I114" s="83" t="s">
        <v>210</v>
      </c>
      <c r="J114" s="22">
        <v>21.5</v>
      </c>
      <c r="K114" s="116">
        <v>31000</v>
      </c>
      <c r="L114" s="116">
        <v>63552</v>
      </c>
      <c r="M114" s="116">
        <f t="shared" si="8"/>
        <v>1628780</v>
      </c>
      <c r="N114" s="116">
        <v>8356</v>
      </c>
      <c r="O114" s="116">
        <v>1637136</v>
      </c>
    </row>
    <row r="115" spans="1:15" x14ac:dyDescent="0.2">
      <c r="A115" s="111" t="s">
        <v>541</v>
      </c>
      <c r="B115" s="111" t="s">
        <v>699</v>
      </c>
      <c r="C115" s="83">
        <v>367</v>
      </c>
      <c r="D115" s="83" t="s">
        <v>196</v>
      </c>
      <c r="E115" s="113" t="s">
        <v>58</v>
      </c>
      <c r="F115" s="21">
        <v>51.8</v>
      </c>
      <c r="G115" s="113" t="s">
        <v>204</v>
      </c>
      <c r="H115" s="22">
        <v>6.3</v>
      </c>
      <c r="I115" s="83" t="s">
        <v>210</v>
      </c>
      <c r="J115" s="22">
        <v>21.5</v>
      </c>
      <c r="K115" s="116">
        <v>51800</v>
      </c>
      <c r="L115" s="116">
        <v>106193</v>
      </c>
      <c r="M115" s="116">
        <f t="shared" si="8"/>
        <v>2721630</v>
      </c>
      <c r="N115" s="116">
        <v>13963</v>
      </c>
      <c r="O115" s="116">
        <v>2735593</v>
      </c>
    </row>
    <row r="116" spans="1:15" x14ac:dyDescent="0.2">
      <c r="A116" s="111"/>
      <c r="B116" s="111"/>
      <c r="C116" s="83"/>
      <c r="D116" s="83"/>
      <c r="E116" s="113"/>
      <c r="F116" s="21"/>
      <c r="G116" s="113"/>
      <c r="H116" s="22"/>
      <c r="I116" s="83"/>
      <c r="J116" s="22"/>
      <c r="K116" s="116"/>
      <c r="L116" s="116"/>
      <c r="M116" s="116"/>
      <c r="N116" s="116"/>
      <c r="O116" s="116"/>
    </row>
    <row r="117" spans="1:15" x14ac:dyDescent="0.2">
      <c r="A117" s="111" t="s">
        <v>613</v>
      </c>
      <c r="B117" s="111" t="s">
        <v>699</v>
      </c>
      <c r="C117" s="83">
        <v>383</v>
      </c>
      <c r="D117" s="83" t="s">
        <v>226</v>
      </c>
      <c r="E117" s="113" t="s">
        <v>58</v>
      </c>
      <c r="F117" s="21">
        <v>1250</v>
      </c>
      <c r="G117" s="113" t="s">
        <v>60</v>
      </c>
      <c r="H117" s="22">
        <v>4.5</v>
      </c>
      <c r="I117" s="83" t="s">
        <v>211</v>
      </c>
      <c r="J117" s="22">
        <v>22</v>
      </c>
      <c r="K117" s="116">
        <v>1250000</v>
      </c>
      <c r="L117" s="116">
        <v>256528</v>
      </c>
      <c r="M117" s="116">
        <f t="shared" ref="M117:M122" si="9">ROUND((L117*$D$8/1000),0)</f>
        <v>6574579</v>
      </c>
      <c r="N117" s="116">
        <v>4022</v>
      </c>
      <c r="O117" s="116">
        <v>6578601</v>
      </c>
    </row>
    <row r="118" spans="1:15" x14ac:dyDescent="0.2">
      <c r="A118" s="111" t="s">
        <v>615</v>
      </c>
      <c r="B118" s="111" t="s">
        <v>699</v>
      </c>
      <c r="C118" s="83">
        <v>383</v>
      </c>
      <c r="D118" s="83" t="s">
        <v>226</v>
      </c>
      <c r="E118" s="113" t="s">
        <v>58</v>
      </c>
      <c r="F118" s="87">
        <v>161</v>
      </c>
      <c r="G118" s="113" t="s">
        <v>70</v>
      </c>
      <c r="H118" s="22">
        <v>6</v>
      </c>
      <c r="I118" s="83" t="s">
        <v>211</v>
      </c>
      <c r="J118" s="22">
        <v>22</v>
      </c>
      <c r="K118" s="116">
        <v>161000</v>
      </c>
      <c r="L118" s="116">
        <v>308610</v>
      </c>
      <c r="M118" s="116">
        <f t="shared" si="9"/>
        <v>7909393</v>
      </c>
      <c r="N118" s="116">
        <v>25649</v>
      </c>
      <c r="O118" s="116">
        <v>7935042</v>
      </c>
    </row>
    <row r="119" spans="1:15" x14ac:dyDescent="0.2">
      <c r="A119" s="111" t="s">
        <v>228</v>
      </c>
      <c r="B119" s="111" t="s">
        <v>699</v>
      </c>
      <c r="C119" s="83">
        <v>392</v>
      </c>
      <c r="D119" s="83" t="s">
        <v>230</v>
      </c>
      <c r="E119" s="113" t="s">
        <v>58</v>
      </c>
      <c r="F119" s="21">
        <v>240</v>
      </c>
      <c r="G119" s="113" t="s">
        <v>200</v>
      </c>
      <c r="H119" s="22">
        <v>3.5</v>
      </c>
      <c r="I119" s="83" t="s">
        <v>211</v>
      </c>
      <c r="J119" s="22">
        <v>7</v>
      </c>
      <c r="K119" s="116">
        <v>240000</v>
      </c>
      <c r="L119" s="116">
        <v>0</v>
      </c>
      <c r="M119" s="116">
        <f t="shared" si="9"/>
        <v>0</v>
      </c>
      <c r="N119" s="116"/>
      <c r="O119" s="116"/>
    </row>
    <row r="120" spans="1:15" x14ac:dyDescent="0.2">
      <c r="A120" s="111" t="s">
        <v>649</v>
      </c>
      <c r="B120" s="111" t="s">
        <v>699</v>
      </c>
      <c r="C120" s="83">
        <v>392</v>
      </c>
      <c r="D120" s="83" t="s">
        <v>230</v>
      </c>
      <c r="E120" s="113" t="s">
        <v>58</v>
      </c>
      <c r="F120" s="21">
        <v>245</v>
      </c>
      <c r="G120" s="113" t="s">
        <v>203</v>
      </c>
      <c r="H120" s="22">
        <v>4.5</v>
      </c>
      <c r="I120" s="83" t="s">
        <v>211</v>
      </c>
      <c r="J120" s="22">
        <v>11</v>
      </c>
      <c r="K120" s="116">
        <v>119805</v>
      </c>
      <c r="L120" s="116">
        <v>33059.49</v>
      </c>
      <c r="M120" s="116">
        <f t="shared" si="9"/>
        <v>847285</v>
      </c>
      <c r="N120" s="116">
        <v>7408</v>
      </c>
      <c r="O120" s="116">
        <v>854693</v>
      </c>
    </row>
    <row r="121" spans="1:15" x14ac:dyDescent="0.2">
      <c r="A121" s="111" t="s">
        <v>649</v>
      </c>
      <c r="B121" s="111" t="s">
        <v>699</v>
      </c>
      <c r="C121" s="83">
        <v>392</v>
      </c>
      <c r="D121" s="83" t="s">
        <v>230</v>
      </c>
      <c r="E121" s="113" t="s">
        <v>58</v>
      </c>
      <c r="F121" s="127" t="s">
        <v>454</v>
      </c>
      <c r="G121" s="113" t="s">
        <v>453</v>
      </c>
      <c r="H121" s="22">
        <v>4.5</v>
      </c>
      <c r="I121" s="83" t="s">
        <v>211</v>
      </c>
      <c r="J121" s="22">
        <v>11</v>
      </c>
      <c r="K121" s="116">
        <v>195</v>
      </c>
      <c r="L121" s="116">
        <v>53.83</v>
      </c>
      <c r="M121" s="116">
        <f t="shared" si="9"/>
        <v>1380</v>
      </c>
      <c r="N121" s="116">
        <v>12</v>
      </c>
      <c r="O121" s="116">
        <v>1392</v>
      </c>
    </row>
    <row r="122" spans="1:15" x14ac:dyDescent="0.2">
      <c r="A122" s="111" t="s">
        <v>649</v>
      </c>
      <c r="B122" s="111" t="s">
        <v>699</v>
      </c>
      <c r="C122" s="83">
        <v>392</v>
      </c>
      <c r="D122" s="83" t="s">
        <v>230</v>
      </c>
      <c r="E122" s="113" t="s">
        <v>58</v>
      </c>
      <c r="F122" s="127" t="s">
        <v>454</v>
      </c>
      <c r="G122" s="113" t="s">
        <v>270</v>
      </c>
      <c r="H122" s="22">
        <v>5</v>
      </c>
      <c r="I122" s="83" t="s">
        <v>211</v>
      </c>
      <c r="J122" s="22">
        <v>11.5</v>
      </c>
      <c r="K122" s="116">
        <v>146837.81</v>
      </c>
      <c r="L122" s="116">
        <v>235339.22</v>
      </c>
      <c r="M122" s="116">
        <f t="shared" si="9"/>
        <v>6031530</v>
      </c>
      <c r="N122" s="116">
        <v>0</v>
      </c>
      <c r="O122" s="116">
        <v>6031530</v>
      </c>
    </row>
    <row r="123" spans="1:15" x14ac:dyDescent="0.2">
      <c r="A123" s="115"/>
      <c r="B123" s="115"/>
      <c r="C123" s="83"/>
      <c r="D123" s="83"/>
      <c r="E123" s="115"/>
      <c r="F123" s="154"/>
      <c r="G123" s="115"/>
      <c r="H123" s="115"/>
      <c r="I123" s="115"/>
      <c r="J123" s="115"/>
      <c r="K123" s="40"/>
      <c r="L123" s="40"/>
      <c r="M123" s="40"/>
      <c r="N123" s="40"/>
      <c r="O123" s="40"/>
    </row>
    <row r="124" spans="1:15" x14ac:dyDescent="0.2">
      <c r="A124" s="111" t="s">
        <v>540</v>
      </c>
      <c r="B124" s="111" t="s">
        <v>699</v>
      </c>
      <c r="C124" s="83">
        <v>420</v>
      </c>
      <c r="D124" s="83" t="s">
        <v>244</v>
      </c>
      <c r="E124" s="113" t="s">
        <v>58</v>
      </c>
      <c r="F124" s="21">
        <v>507</v>
      </c>
      <c r="G124" s="113" t="s">
        <v>232</v>
      </c>
      <c r="H124" s="22">
        <v>4.5</v>
      </c>
      <c r="I124" s="83" t="s">
        <v>209</v>
      </c>
      <c r="J124" s="22">
        <v>19.5</v>
      </c>
      <c r="K124" s="116">
        <v>507000</v>
      </c>
      <c r="L124" s="116">
        <v>49656</v>
      </c>
      <c r="M124" s="116">
        <f>ROUND((L124*$D$8/1000),0)</f>
        <v>1272638</v>
      </c>
      <c r="N124" s="116">
        <v>4694</v>
      </c>
      <c r="O124" s="116">
        <v>1277332</v>
      </c>
    </row>
    <row r="125" spans="1:15" x14ac:dyDescent="0.2">
      <c r="A125" s="111" t="s">
        <v>540</v>
      </c>
      <c r="B125" s="111" t="s">
        <v>699</v>
      </c>
      <c r="C125" s="83">
        <v>420</v>
      </c>
      <c r="D125" s="83" t="s">
        <v>244</v>
      </c>
      <c r="E125" s="113" t="s">
        <v>58</v>
      </c>
      <c r="F125" s="21">
        <v>91</v>
      </c>
      <c r="G125" s="113" t="s">
        <v>233</v>
      </c>
      <c r="H125" s="22">
        <v>4.5</v>
      </c>
      <c r="I125" s="83" t="s">
        <v>209</v>
      </c>
      <c r="J125" s="22">
        <v>19.5</v>
      </c>
      <c r="K125" s="116">
        <v>91000</v>
      </c>
      <c r="L125" s="116">
        <v>50488</v>
      </c>
      <c r="M125" s="116">
        <f>ROUND((L125*$D$8/1000),0)</f>
        <v>1293961</v>
      </c>
      <c r="N125" s="116">
        <v>4773</v>
      </c>
      <c r="O125" s="116">
        <v>1298734</v>
      </c>
    </row>
    <row r="126" spans="1:15" x14ac:dyDescent="0.2">
      <c r="A126" s="111" t="s">
        <v>541</v>
      </c>
      <c r="B126" s="111" t="s">
        <v>699</v>
      </c>
      <c r="C126" s="83">
        <v>420</v>
      </c>
      <c r="D126" s="83" t="s">
        <v>244</v>
      </c>
      <c r="E126" s="113" t="s">
        <v>58</v>
      </c>
      <c r="F126" s="21">
        <v>32</v>
      </c>
      <c r="G126" s="113" t="s">
        <v>234</v>
      </c>
      <c r="H126" s="22">
        <v>4.5</v>
      </c>
      <c r="I126" s="83" t="s">
        <v>209</v>
      </c>
      <c r="J126" s="22">
        <v>19.5</v>
      </c>
      <c r="K126" s="116">
        <v>32000</v>
      </c>
      <c r="L126" s="116">
        <v>51363</v>
      </c>
      <c r="M126" s="116">
        <f>ROUND((L126*$D$8/1000),0)</f>
        <v>1316387</v>
      </c>
      <c r="N126" s="116">
        <v>4855</v>
      </c>
      <c r="O126" s="116">
        <v>1321242</v>
      </c>
    </row>
    <row r="127" spans="1:15" x14ac:dyDescent="0.2">
      <c r="A127" s="111" t="s">
        <v>541</v>
      </c>
      <c r="B127" s="111" t="s">
        <v>699</v>
      </c>
      <c r="C127" s="83">
        <v>420</v>
      </c>
      <c r="D127" s="83" t="s">
        <v>244</v>
      </c>
      <c r="E127" s="113" t="s">
        <v>58</v>
      </c>
      <c r="F127" s="21">
        <v>28</v>
      </c>
      <c r="G127" s="113" t="s">
        <v>245</v>
      </c>
      <c r="H127" s="22">
        <v>4.5</v>
      </c>
      <c r="I127" s="83" t="s">
        <v>209</v>
      </c>
      <c r="J127" s="22">
        <v>19.5</v>
      </c>
      <c r="K127" s="116">
        <v>28000</v>
      </c>
      <c r="L127" s="116">
        <v>44943</v>
      </c>
      <c r="M127" s="116">
        <f>ROUND((L127*$D$8/1000),0)</f>
        <v>1151848</v>
      </c>
      <c r="N127" s="116">
        <v>4249</v>
      </c>
      <c r="O127" s="116">
        <v>1156097</v>
      </c>
    </row>
    <row r="128" spans="1:15" x14ac:dyDescent="0.2">
      <c r="A128" s="111" t="s">
        <v>541</v>
      </c>
      <c r="B128" s="111" t="s">
        <v>699</v>
      </c>
      <c r="C128" s="83">
        <v>420</v>
      </c>
      <c r="D128" s="83" t="s">
        <v>244</v>
      </c>
      <c r="E128" s="113" t="s">
        <v>58</v>
      </c>
      <c r="F128" s="21">
        <v>25</v>
      </c>
      <c r="G128" s="113" t="s">
        <v>246</v>
      </c>
      <c r="H128" s="22">
        <v>4.5</v>
      </c>
      <c r="I128" s="83" t="s">
        <v>209</v>
      </c>
      <c r="J128" s="22">
        <v>19.5</v>
      </c>
      <c r="K128" s="116">
        <v>25000</v>
      </c>
      <c r="L128" s="116">
        <v>40127</v>
      </c>
      <c r="M128" s="116">
        <f>ROUND((L128*$D$8/1000),0)</f>
        <v>1028418</v>
      </c>
      <c r="N128" s="116">
        <v>3794</v>
      </c>
      <c r="O128" s="116">
        <v>1032212</v>
      </c>
    </row>
    <row r="129" spans="1:15" x14ac:dyDescent="0.2">
      <c r="A129" s="111"/>
      <c r="B129" s="111"/>
      <c r="C129" s="83"/>
      <c r="D129" s="83"/>
      <c r="E129" s="113"/>
      <c r="F129" s="21"/>
      <c r="G129" s="113"/>
      <c r="H129" s="22"/>
      <c r="I129" s="83"/>
      <c r="J129" s="22"/>
      <c r="K129" s="116"/>
      <c r="L129" s="116"/>
      <c r="M129" s="116"/>
      <c r="N129" s="116"/>
      <c r="O129" s="116"/>
    </row>
    <row r="130" spans="1:15" x14ac:dyDescent="0.2">
      <c r="A130" s="111" t="s">
        <v>250</v>
      </c>
      <c r="B130" s="111" t="s">
        <v>699</v>
      </c>
      <c r="C130" s="83">
        <v>430</v>
      </c>
      <c r="D130" s="83" t="s">
        <v>249</v>
      </c>
      <c r="E130" s="113" t="s">
        <v>58</v>
      </c>
      <c r="F130" s="116">
        <v>3660</v>
      </c>
      <c r="G130" s="113" t="s">
        <v>264</v>
      </c>
      <c r="H130" s="22">
        <v>3</v>
      </c>
      <c r="I130" s="83" t="s">
        <v>213</v>
      </c>
      <c r="J130" s="22">
        <v>11.42</v>
      </c>
      <c r="K130" s="54">
        <v>3660000</v>
      </c>
      <c r="L130" s="54">
        <v>207891.44</v>
      </c>
      <c r="M130" s="54">
        <f>ROUND((L130*$D$8/1000),0)</f>
        <v>5328068</v>
      </c>
      <c r="N130" s="125">
        <v>49265</v>
      </c>
      <c r="O130" s="126">
        <v>5377333</v>
      </c>
    </row>
    <row r="131" spans="1:15" x14ac:dyDescent="0.2">
      <c r="A131" s="111" t="s">
        <v>250</v>
      </c>
      <c r="B131" s="111" t="s">
        <v>699</v>
      </c>
      <c r="C131" s="83">
        <v>430</v>
      </c>
      <c r="D131" s="83" t="s">
        <v>249</v>
      </c>
      <c r="E131" s="113" t="s">
        <v>58</v>
      </c>
      <c r="F131" s="116">
        <v>479</v>
      </c>
      <c r="G131" s="113" t="s">
        <v>265</v>
      </c>
      <c r="H131" s="22">
        <v>4</v>
      </c>
      <c r="I131" s="83" t="s">
        <v>213</v>
      </c>
      <c r="J131" s="22">
        <v>11.42</v>
      </c>
      <c r="K131" s="54">
        <v>479000</v>
      </c>
      <c r="L131" s="54">
        <v>61639.72</v>
      </c>
      <c r="M131" s="54">
        <f>ROUND((L131*$D$8/1000),0)</f>
        <v>1579770</v>
      </c>
      <c r="N131" s="125">
        <v>19024</v>
      </c>
      <c r="O131" s="126">
        <v>1598794</v>
      </c>
    </row>
    <row r="132" spans="1:15" x14ac:dyDescent="0.2">
      <c r="A132" s="111" t="s">
        <v>475</v>
      </c>
      <c r="B132" s="111" t="s">
        <v>699</v>
      </c>
      <c r="C132" s="83">
        <v>430</v>
      </c>
      <c r="D132" s="83" t="s">
        <v>249</v>
      </c>
      <c r="E132" s="113" t="s">
        <v>58</v>
      </c>
      <c r="F132" s="87">
        <v>1.5349999999999999</v>
      </c>
      <c r="G132" s="113" t="s">
        <v>266</v>
      </c>
      <c r="H132" s="22">
        <v>10</v>
      </c>
      <c r="I132" s="83" t="s">
        <v>213</v>
      </c>
      <c r="J132" s="22">
        <v>11.42</v>
      </c>
      <c r="K132" s="54">
        <v>1535</v>
      </c>
      <c r="L132" s="54">
        <v>3984.51</v>
      </c>
      <c r="M132" s="54">
        <f>ROUND((L132*$D$8/1000),0)</f>
        <v>102119</v>
      </c>
      <c r="N132" s="54">
        <v>110107</v>
      </c>
      <c r="O132" s="54">
        <v>212226</v>
      </c>
    </row>
    <row r="133" spans="1:15" x14ac:dyDescent="0.2">
      <c r="A133" s="111"/>
      <c r="B133" s="111"/>
      <c r="C133" s="83"/>
      <c r="D133" s="83"/>
      <c r="E133" s="113"/>
      <c r="F133" s="116"/>
      <c r="G133" s="83"/>
      <c r="H133" s="22"/>
      <c r="I133" s="83"/>
      <c r="J133" s="22"/>
      <c r="K133" s="116"/>
      <c r="L133" s="116"/>
      <c r="M133" s="116"/>
      <c r="N133" s="116"/>
      <c r="O133" s="116"/>
    </row>
    <row r="134" spans="1:15" x14ac:dyDescent="0.2">
      <c r="A134" s="111" t="s">
        <v>119</v>
      </c>
      <c r="B134" s="111" t="s">
        <v>699</v>
      </c>
      <c r="C134" s="83">
        <v>437</v>
      </c>
      <c r="D134" s="83" t="s">
        <v>259</v>
      </c>
      <c r="E134" s="113" t="s">
        <v>58</v>
      </c>
      <c r="F134" s="116">
        <v>110</v>
      </c>
      <c r="G134" s="113" t="s">
        <v>251</v>
      </c>
      <c r="H134" s="22">
        <v>3</v>
      </c>
      <c r="I134" s="83" t="s">
        <v>210</v>
      </c>
      <c r="J134" s="22">
        <v>7</v>
      </c>
      <c r="K134" s="116">
        <v>110000</v>
      </c>
      <c r="L134" s="116">
        <v>0</v>
      </c>
      <c r="M134" s="116">
        <f>ROUND((L134*$D$8/1000),0)</f>
        <v>0</v>
      </c>
      <c r="N134" s="116"/>
      <c r="O134" s="116"/>
    </row>
    <row r="135" spans="1:15" x14ac:dyDescent="0.2">
      <c r="A135" s="111" t="s">
        <v>119</v>
      </c>
      <c r="B135" s="111" t="s">
        <v>699</v>
      </c>
      <c r="C135" s="83">
        <v>437</v>
      </c>
      <c r="D135" s="83" t="s">
        <v>259</v>
      </c>
      <c r="E135" s="113" t="s">
        <v>58</v>
      </c>
      <c r="F135" s="116">
        <v>33</v>
      </c>
      <c r="G135" s="113" t="s">
        <v>252</v>
      </c>
      <c r="H135" s="22">
        <v>3</v>
      </c>
      <c r="I135" s="83" t="s">
        <v>210</v>
      </c>
      <c r="J135" s="22">
        <v>7</v>
      </c>
      <c r="K135" s="116">
        <v>33000</v>
      </c>
      <c r="L135" s="116">
        <v>0</v>
      </c>
      <c r="M135" s="116">
        <f t="shared" ref="M135:M147" si="10">ROUND((L135*$D$8/1000),0)</f>
        <v>0</v>
      </c>
      <c r="N135" s="116"/>
      <c r="O135" s="116"/>
    </row>
    <row r="136" spans="1:15" x14ac:dyDescent="0.2">
      <c r="A136" s="111" t="s">
        <v>119</v>
      </c>
      <c r="B136" s="111" t="s">
        <v>699</v>
      </c>
      <c r="C136" s="83">
        <v>437</v>
      </c>
      <c r="D136" s="83" t="s">
        <v>259</v>
      </c>
      <c r="E136" s="113" t="s">
        <v>58</v>
      </c>
      <c r="F136" s="116">
        <v>260</v>
      </c>
      <c r="G136" s="113" t="s">
        <v>253</v>
      </c>
      <c r="H136" s="22">
        <v>4.2</v>
      </c>
      <c r="I136" s="83" t="s">
        <v>210</v>
      </c>
      <c r="J136" s="22">
        <v>20</v>
      </c>
      <c r="K136" s="116">
        <v>260000</v>
      </c>
      <c r="L136" s="116">
        <v>118032.42</v>
      </c>
      <c r="M136" s="116">
        <f t="shared" si="10"/>
        <v>3025064</v>
      </c>
      <c r="N136" s="116">
        <v>14090</v>
      </c>
      <c r="O136" s="116">
        <v>3039154</v>
      </c>
    </row>
    <row r="137" spans="1:15" x14ac:dyDescent="0.2">
      <c r="A137" s="111" t="s">
        <v>119</v>
      </c>
      <c r="B137" s="111" t="s">
        <v>699</v>
      </c>
      <c r="C137" s="83">
        <v>437</v>
      </c>
      <c r="D137" s="83" t="s">
        <v>259</v>
      </c>
      <c r="E137" s="113" t="s">
        <v>58</v>
      </c>
      <c r="F137" s="116">
        <v>68</v>
      </c>
      <c r="G137" s="113" t="s">
        <v>254</v>
      </c>
      <c r="H137" s="22">
        <v>4.2</v>
      </c>
      <c r="I137" s="83" t="s">
        <v>210</v>
      </c>
      <c r="J137" s="22">
        <v>20</v>
      </c>
      <c r="K137" s="116">
        <v>68000</v>
      </c>
      <c r="L137" s="116">
        <v>30870</v>
      </c>
      <c r="M137" s="116">
        <f t="shared" si="10"/>
        <v>791170</v>
      </c>
      <c r="N137" s="116">
        <v>3685</v>
      </c>
      <c r="O137" s="116">
        <v>794855</v>
      </c>
    </row>
    <row r="138" spans="1:15" x14ac:dyDescent="0.2">
      <c r="A138" s="111" t="s">
        <v>638</v>
      </c>
      <c r="B138" s="111" t="s">
        <v>699</v>
      </c>
      <c r="C138" s="83">
        <v>437</v>
      </c>
      <c r="D138" s="83" t="s">
        <v>259</v>
      </c>
      <c r="E138" s="113" t="s">
        <v>58</v>
      </c>
      <c r="F138" s="85">
        <v>132</v>
      </c>
      <c r="G138" s="113" t="s">
        <v>255</v>
      </c>
      <c r="H138" s="22">
        <v>4.2</v>
      </c>
      <c r="I138" s="83" t="s">
        <v>210</v>
      </c>
      <c r="J138" s="22">
        <v>20</v>
      </c>
      <c r="K138" s="116">
        <v>132000</v>
      </c>
      <c r="L138" s="116">
        <v>58601.599999999999</v>
      </c>
      <c r="M138" s="116">
        <f t="shared" si="10"/>
        <v>1501906</v>
      </c>
      <c r="N138" s="116">
        <v>6995</v>
      </c>
      <c r="O138" s="116">
        <v>1508901</v>
      </c>
    </row>
    <row r="139" spans="1:15" x14ac:dyDescent="0.2">
      <c r="A139" s="111" t="s">
        <v>225</v>
      </c>
      <c r="B139" s="111" t="s">
        <v>699</v>
      </c>
      <c r="C139" s="83">
        <v>437</v>
      </c>
      <c r="D139" s="83" t="s">
        <v>259</v>
      </c>
      <c r="E139" s="113" t="s">
        <v>58</v>
      </c>
      <c r="F139" s="85">
        <v>55</v>
      </c>
      <c r="G139" s="113" t="s">
        <v>82</v>
      </c>
      <c r="H139" s="22">
        <v>4.2</v>
      </c>
      <c r="I139" s="83" t="s">
        <v>210</v>
      </c>
      <c r="J139" s="22">
        <v>20</v>
      </c>
      <c r="K139" s="116">
        <v>55000</v>
      </c>
      <c r="L139" s="116">
        <v>53359.54</v>
      </c>
      <c r="M139" s="116">
        <f t="shared" si="10"/>
        <v>1367556</v>
      </c>
      <c r="N139" s="116">
        <v>6371</v>
      </c>
      <c r="O139" s="116">
        <v>1373927</v>
      </c>
    </row>
    <row r="140" spans="1:15" x14ac:dyDescent="0.2">
      <c r="A140" s="111" t="s">
        <v>225</v>
      </c>
      <c r="B140" s="111" t="s">
        <v>699</v>
      </c>
      <c r="C140" s="83">
        <v>437</v>
      </c>
      <c r="D140" s="83" t="s">
        <v>259</v>
      </c>
      <c r="E140" s="113" t="s">
        <v>58</v>
      </c>
      <c r="F140" s="85">
        <v>1</v>
      </c>
      <c r="G140" s="113" t="s">
        <v>256</v>
      </c>
      <c r="H140" s="22">
        <v>4.2</v>
      </c>
      <c r="I140" s="83" t="s">
        <v>210</v>
      </c>
      <c r="J140" s="22">
        <v>20</v>
      </c>
      <c r="K140" s="116">
        <v>1000</v>
      </c>
      <c r="L140" s="116">
        <v>1524.56</v>
      </c>
      <c r="M140" s="116">
        <f t="shared" si="10"/>
        <v>39073</v>
      </c>
      <c r="N140" s="116">
        <v>182</v>
      </c>
      <c r="O140" s="116">
        <v>39255</v>
      </c>
    </row>
    <row r="141" spans="1:15" x14ac:dyDescent="0.2">
      <c r="A141" s="111" t="s">
        <v>651</v>
      </c>
      <c r="B141" s="111" t="s">
        <v>699</v>
      </c>
      <c r="C141" s="83">
        <v>437</v>
      </c>
      <c r="D141" s="83" t="s">
        <v>448</v>
      </c>
      <c r="E141" s="113" t="s">
        <v>58</v>
      </c>
      <c r="F141" s="21">
        <v>110</v>
      </c>
      <c r="G141" s="113" t="s">
        <v>449</v>
      </c>
      <c r="H141" s="22">
        <v>3</v>
      </c>
      <c r="I141" s="83" t="s">
        <v>210</v>
      </c>
      <c r="J141" s="22">
        <v>5.93</v>
      </c>
      <c r="K141" s="116">
        <v>110000</v>
      </c>
      <c r="L141" s="116">
        <v>0</v>
      </c>
      <c r="M141" s="116">
        <f t="shared" si="10"/>
        <v>0</v>
      </c>
      <c r="N141" s="116"/>
      <c r="O141" s="116"/>
    </row>
    <row r="142" spans="1:15" x14ac:dyDescent="0.2">
      <c r="A142" s="111" t="s">
        <v>652</v>
      </c>
      <c r="B142" s="111" t="s">
        <v>699</v>
      </c>
      <c r="C142" s="83">
        <v>437</v>
      </c>
      <c r="D142" s="83" t="s">
        <v>448</v>
      </c>
      <c r="E142" s="113" t="s">
        <v>58</v>
      </c>
      <c r="F142" s="21">
        <v>33</v>
      </c>
      <c r="G142" s="113" t="s">
        <v>450</v>
      </c>
      <c r="H142" s="22">
        <v>3</v>
      </c>
      <c r="I142" s="83" t="s">
        <v>210</v>
      </c>
      <c r="J142" s="22">
        <v>5.93</v>
      </c>
      <c r="K142" s="116">
        <v>33000</v>
      </c>
      <c r="L142" s="116">
        <v>0</v>
      </c>
      <c r="M142" s="116">
        <f t="shared" si="10"/>
        <v>0</v>
      </c>
      <c r="N142" s="116"/>
      <c r="O142" s="116"/>
    </row>
    <row r="143" spans="1:15" x14ac:dyDescent="0.2">
      <c r="A143" s="111" t="s">
        <v>651</v>
      </c>
      <c r="B143" s="111" t="s">
        <v>699</v>
      </c>
      <c r="C143" s="83">
        <v>437</v>
      </c>
      <c r="D143" s="83" t="s">
        <v>448</v>
      </c>
      <c r="E143" s="113" t="s">
        <v>58</v>
      </c>
      <c r="F143" s="21">
        <v>375</v>
      </c>
      <c r="G143" s="113" t="s">
        <v>443</v>
      </c>
      <c r="H143" s="22">
        <v>4.2</v>
      </c>
      <c r="I143" s="83" t="s">
        <v>210</v>
      </c>
      <c r="J143" s="22">
        <v>19.75</v>
      </c>
      <c r="K143" s="116">
        <v>375000</v>
      </c>
      <c r="L143" s="116">
        <v>190701.69</v>
      </c>
      <c r="M143" s="116">
        <f t="shared" si="10"/>
        <v>4887511</v>
      </c>
      <c r="N143" s="116">
        <v>22766</v>
      </c>
      <c r="O143" s="116">
        <v>4910277</v>
      </c>
    </row>
    <row r="144" spans="1:15" x14ac:dyDescent="0.2">
      <c r="A144" s="111" t="s">
        <v>651</v>
      </c>
      <c r="B144" s="111" t="s">
        <v>699</v>
      </c>
      <c r="C144" s="83">
        <v>437</v>
      </c>
      <c r="D144" s="83" t="s">
        <v>448</v>
      </c>
      <c r="E144" s="113" t="s">
        <v>58</v>
      </c>
      <c r="F144" s="21">
        <v>99</v>
      </c>
      <c r="G144" s="113" t="s">
        <v>444</v>
      </c>
      <c r="H144" s="22">
        <v>4.2</v>
      </c>
      <c r="I144" s="83" t="s">
        <v>210</v>
      </c>
      <c r="J144" s="22">
        <v>19.75</v>
      </c>
      <c r="K144" s="116">
        <v>99000</v>
      </c>
      <c r="L144" s="116">
        <v>50345.21</v>
      </c>
      <c r="M144" s="116">
        <f t="shared" si="10"/>
        <v>1290302</v>
      </c>
      <c r="N144" s="116">
        <v>6010</v>
      </c>
      <c r="O144" s="116">
        <v>1296312</v>
      </c>
    </row>
    <row r="145" spans="1:15" x14ac:dyDescent="0.2">
      <c r="A145" s="111" t="s">
        <v>651</v>
      </c>
      <c r="B145" s="111" t="s">
        <v>699</v>
      </c>
      <c r="C145" s="83">
        <v>437</v>
      </c>
      <c r="D145" s="83" t="s">
        <v>448</v>
      </c>
      <c r="E145" s="113" t="s">
        <v>58</v>
      </c>
      <c r="F145" s="21">
        <v>93</v>
      </c>
      <c r="G145" s="113" t="s">
        <v>445</v>
      </c>
      <c r="H145" s="22">
        <v>4.2</v>
      </c>
      <c r="I145" s="83" t="s">
        <v>210</v>
      </c>
      <c r="J145" s="22">
        <v>19.75</v>
      </c>
      <c r="K145" s="116">
        <v>93000</v>
      </c>
      <c r="L145" s="116">
        <v>50421.46</v>
      </c>
      <c r="M145" s="116">
        <f t="shared" si="10"/>
        <v>1292256</v>
      </c>
      <c r="N145" s="116">
        <v>6020</v>
      </c>
      <c r="O145" s="116">
        <v>1298276</v>
      </c>
    </row>
    <row r="146" spans="1:15" x14ac:dyDescent="0.2">
      <c r="A146" s="111" t="s">
        <v>653</v>
      </c>
      <c r="B146" s="111" t="s">
        <v>699</v>
      </c>
      <c r="C146" s="83">
        <v>437</v>
      </c>
      <c r="D146" s="83" t="s">
        <v>448</v>
      </c>
      <c r="E146" s="113" t="s">
        <v>58</v>
      </c>
      <c r="F146" s="21">
        <v>122</v>
      </c>
      <c r="G146" s="113" t="s">
        <v>446</v>
      </c>
      <c r="H146" s="22">
        <v>4.2</v>
      </c>
      <c r="I146" s="83" t="s">
        <v>210</v>
      </c>
      <c r="J146" s="22">
        <v>19.75</v>
      </c>
      <c r="K146" s="116">
        <v>122000</v>
      </c>
      <c r="L146" s="116">
        <v>101022.59</v>
      </c>
      <c r="M146" s="116">
        <f t="shared" si="10"/>
        <v>2589117</v>
      </c>
      <c r="N146" s="116">
        <v>12060</v>
      </c>
      <c r="O146" s="116">
        <v>2601177</v>
      </c>
    </row>
    <row r="147" spans="1:15" x14ac:dyDescent="0.2">
      <c r="A147" s="111" t="s">
        <v>653</v>
      </c>
      <c r="B147" s="111" t="s">
        <v>699</v>
      </c>
      <c r="C147" s="83">
        <v>437</v>
      </c>
      <c r="D147" s="83" t="s">
        <v>448</v>
      </c>
      <c r="E147" s="113" t="s">
        <v>58</v>
      </c>
      <c r="F147" s="21">
        <v>1</v>
      </c>
      <c r="G147" s="113" t="s">
        <v>447</v>
      </c>
      <c r="H147" s="22">
        <v>4.2</v>
      </c>
      <c r="I147" s="83" t="s">
        <v>210</v>
      </c>
      <c r="J147" s="22">
        <v>19.75</v>
      </c>
      <c r="K147" s="116">
        <v>1000</v>
      </c>
      <c r="L147" s="116">
        <v>1443.18</v>
      </c>
      <c r="M147" s="116">
        <f t="shared" si="10"/>
        <v>36987</v>
      </c>
      <c r="N147" s="116">
        <v>173</v>
      </c>
      <c r="O147" s="116">
        <v>37160</v>
      </c>
    </row>
    <row r="148" spans="1:15" x14ac:dyDescent="0.2">
      <c r="A148" s="111"/>
      <c r="B148" s="111"/>
      <c r="C148" s="83"/>
      <c r="D148" s="83"/>
      <c r="E148" s="113"/>
      <c r="F148" s="21"/>
      <c r="G148" s="113"/>
      <c r="H148" s="22"/>
      <c r="I148" s="83"/>
      <c r="J148" s="22"/>
      <c r="K148" s="116"/>
      <c r="L148" s="116"/>
      <c r="M148" s="116"/>
      <c r="N148" s="116"/>
      <c r="O148" s="116"/>
    </row>
    <row r="149" spans="1:15" x14ac:dyDescent="0.2">
      <c r="A149" s="111" t="s">
        <v>228</v>
      </c>
      <c r="B149" s="111" t="s">
        <v>699</v>
      </c>
      <c r="C149" s="83">
        <v>449</v>
      </c>
      <c r="D149" s="83" t="s">
        <v>262</v>
      </c>
      <c r="E149" s="113" t="s">
        <v>58</v>
      </c>
      <c r="F149" s="21">
        <v>162</v>
      </c>
      <c r="G149" s="113" t="s">
        <v>232</v>
      </c>
      <c r="H149" s="22">
        <v>4.8</v>
      </c>
      <c r="I149" s="113" t="s">
        <v>211</v>
      </c>
      <c r="J149" s="22">
        <v>7.75</v>
      </c>
      <c r="K149" s="116">
        <v>162000</v>
      </c>
      <c r="L149" s="116">
        <v>0</v>
      </c>
      <c r="M149" s="116">
        <f>ROUND((L149*$D$8/1000),0)</f>
        <v>0</v>
      </c>
      <c r="N149" s="116"/>
      <c r="O149" s="116"/>
    </row>
    <row r="150" spans="1:15" x14ac:dyDescent="0.2">
      <c r="A150" s="111" t="s">
        <v>263</v>
      </c>
      <c r="B150" s="111" t="s">
        <v>699</v>
      </c>
      <c r="C150" s="83">
        <v>449</v>
      </c>
      <c r="D150" s="83" t="s">
        <v>262</v>
      </c>
      <c r="E150" s="113" t="s">
        <v>58</v>
      </c>
      <c r="F150" s="21">
        <v>50</v>
      </c>
      <c r="G150" s="113" t="s">
        <v>233</v>
      </c>
      <c r="H150" s="22">
        <v>5.4</v>
      </c>
      <c r="I150" s="113" t="s">
        <v>211</v>
      </c>
      <c r="J150" s="22">
        <v>14.75</v>
      </c>
      <c r="K150" s="116">
        <v>50000</v>
      </c>
      <c r="L150" s="116">
        <v>48255.7</v>
      </c>
      <c r="M150" s="116">
        <f>ROUND((L150*$D$8/1000),0)</f>
        <v>1236750</v>
      </c>
      <c r="N150" s="116">
        <v>5396</v>
      </c>
      <c r="O150" s="116">
        <v>1242146</v>
      </c>
    </row>
    <row r="151" spans="1:15" x14ac:dyDescent="0.2">
      <c r="A151" s="111" t="s">
        <v>263</v>
      </c>
      <c r="B151" s="111" t="s">
        <v>699</v>
      </c>
      <c r="C151" s="83">
        <v>449</v>
      </c>
      <c r="D151" s="83" t="s">
        <v>262</v>
      </c>
      <c r="E151" s="113" t="s">
        <v>58</v>
      </c>
      <c r="F151" s="21">
        <v>59.52</v>
      </c>
      <c r="G151" s="113" t="s">
        <v>234</v>
      </c>
      <c r="H151" s="22">
        <v>4.5</v>
      </c>
      <c r="I151" s="113" t="s">
        <v>211</v>
      </c>
      <c r="J151" s="22">
        <v>15</v>
      </c>
      <c r="K151" s="116">
        <v>59520</v>
      </c>
      <c r="L151" s="116">
        <v>92769.919999999998</v>
      </c>
      <c r="M151" s="116">
        <f>ROUND((L151*$D$8/1000),0)</f>
        <v>2377609</v>
      </c>
      <c r="N151" s="116">
        <v>0</v>
      </c>
      <c r="O151" s="116">
        <v>2377609</v>
      </c>
    </row>
    <row r="152" spans="1:15" x14ac:dyDescent="0.2">
      <c r="A152" s="111"/>
      <c r="B152" s="111"/>
      <c r="C152" s="83"/>
      <c r="D152" s="83"/>
      <c r="E152" s="113"/>
      <c r="F152" s="21"/>
      <c r="G152" s="113"/>
      <c r="H152" s="22"/>
      <c r="I152" s="83"/>
      <c r="J152" s="22"/>
      <c r="K152" s="116"/>
      <c r="L152" s="116"/>
      <c r="M152" s="116"/>
      <c r="N152" s="116"/>
      <c r="O152" s="116"/>
    </row>
    <row r="153" spans="1:15" x14ac:dyDescent="0.2">
      <c r="A153" s="111" t="s">
        <v>681</v>
      </c>
      <c r="B153" s="111" t="s">
        <v>699</v>
      </c>
      <c r="C153" s="83">
        <v>472</v>
      </c>
      <c r="D153" s="83" t="s">
        <v>267</v>
      </c>
      <c r="E153" s="113" t="s">
        <v>125</v>
      </c>
      <c r="F153" s="21">
        <v>15700000</v>
      </c>
      <c r="G153" s="113" t="s">
        <v>97</v>
      </c>
      <c r="H153" s="22">
        <v>6</v>
      </c>
      <c r="I153" s="83" t="s">
        <v>213</v>
      </c>
      <c r="J153" s="22">
        <v>4</v>
      </c>
      <c r="K153" s="116">
        <v>15700000000</v>
      </c>
      <c r="L153" s="116">
        <v>0</v>
      </c>
      <c r="M153" s="116">
        <f>ROUND((L153/1000),0)</f>
        <v>0</v>
      </c>
      <c r="N153" s="116"/>
      <c r="O153" s="116"/>
    </row>
    <row r="154" spans="1:15" x14ac:dyDescent="0.2">
      <c r="A154" s="111" t="s">
        <v>681</v>
      </c>
      <c r="B154" s="111" t="s">
        <v>699</v>
      </c>
      <c r="C154" s="83">
        <v>472</v>
      </c>
      <c r="D154" s="83" t="s">
        <v>267</v>
      </c>
      <c r="E154" s="113" t="s">
        <v>125</v>
      </c>
      <c r="F154" s="21">
        <v>500000</v>
      </c>
      <c r="G154" s="113" t="s">
        <v>98</v>
      </c>
      <c r="H154" s="22" t="s">
        <v>269</v>
      </c>
      <c r="I154" s="83" t="s">
        <v>213</v>
      </c>
      <c r="J154" s="22">
        <v>6</v>
      </c>
      <c r="K154" s="116">
        <v>500000000</v>
      </c>
      <c r="L154" s="116">
        <v>0</v>
      </c>
      <c r="M154" s="116">
        <f>ROUND((L154/1000),0)</f>
        <v>0</v>
      </c>
      <c r="N154" s="116"/>
      <c r="O154" s="116"/>
    </row>
    <row r="155" spans="1:15" x14ac:dyDescent="0.2">
      <c r="A155" s="111" t="s">
        <v>681</v>
      </c>
      <c r="B155" s="111" t="s">
        <v>699</v>
      </c>
      <c r="C155" s="83">
        <v>472</v>
      </c>
      <c r="D155" s="83" t="s">
        <v>267</v>
      </c>
      <c r="E155" s="113" t="s">
        <v>125</v>
      </c>
      <c r="F155" s="21">
        <v>1000</v>
      </c>
      <c r="G155" s="113" t="s">
        <v>140</v>
      </c>
      <c r="H155" s="22">
        <v>10</v>
      </c>
      <c r="I155" s="83" t="s">
        <v>213</v>
      </c>
      <c r="J155" s="22">
        <v>6</v>
      </c>
      <c r="K155" s="116">
        <v>1000000</v>
      </c>
      <c r="L155" s="116">
        <v>0</v>
      </c>
      <c r="M155" s="116">
        <f>ROUND((L155/1000),0)</f>
        <v>0</v>
      </c>
      <c r="N155" s="116"/>
      <c r="O155" s="116"/>
    </row>
    <row r="156" spans="1:15" x14ac:dyDescent="0.2">
      <c r="A156" s="111" t="s">
        <v>681</v>
      </c>
      <c r="B156" s="111" t="s">
        <v>699</v>
      </c>
      <c r="C156" s="83">
        <v>486</v>
      </c>
      <c r="D156" s="83" t="s">
        <v>451</v>
      </c>
      <c r="E156" s="113" t="s">
        <v>58</v>
      </c>
      <c r="F156" s="21">
        <v>450</v>
      </c>
      <c r="G156" s="113" t="s">
        <v>141</v>
      </c>
      <c r="H156" s="22">
        <v>4.25</v>
      </c>
      <c r="I156" s="83" t="s">
        <v>210</v>
      </c>
      <c r="J156" s="22">
        <v>19.5</v>
      </c>
      <c r="K156" s="116">
        <v>450000</v>
      </c>
      <c r="L156" s="116">
        <v>174160</v>
      </c>
      <c r="M156" s="116">
        <f>ROUND((L156*$D$8/1000),0)</f>
        <v>4463562</v>
      </c>
      <c r="N156" s="116">
        <v>2586</v>
      </c>
      <c r="O156" s="116">
        <v>4466148</v>
      </c>
    </row>
    <row r="157" spans="1:15" x14ac:dyDescent="0.2">
      <c r="A157" s="111" t="s">
        <v>684</v>
      </c>
      <c r="B157" s="111" t="s">
        <v>699</v>
      </c>
      <c r="C157" s="83">
        <v>486</v>
      </c>
      <c r="D157" s="83" t="s">
        <v>451</v>
      </c>
      <c r="E157" s="113" t="s">
        <v>58</v>
      </c>
      <c r="F157" s="21">
        <v>50</v>
      </c>
      <c r="G157" s="113" t="s">
        <v>142</v>
      </c>
      <c r="H157" s="22">
        <v>8</v>
      </c>
      <c r="I157" s="83" t="s">
        <v>210</v>
      </c>
      <c r="J157" s="22">
        <v>23.25</v>
      </c>
      <c r="K157" s="116">
        <v>50000</v>
      </c>
      <c r="L157" s="116">
        <v>50000</v>
      </c>
      <c r="M157" s="116">
        <f>ROUND((L157*$D$8/1000),0)</f>
        <v>1281455</v>
      </c>
      <c r="N157" s="116">
        <v>1383520</v>
      </c>
      <c r="O157" s="116">
        <v>2664975</v>
      </c>
    </row>
    <row r="158" spans="1:15" x14ac:dyDescent="0.2">
      <c r="A158" s="111" t="s">
        <v>686</v>
      </c>
      <c r="B158" s="111" t="s">
        <v>699</v>
      </c>
      <c r="C158" s="83">
        <v>486</v>
      </c>
      <c r="D158" s="83" t="s">
        <v>505</v>
      </c>
      <c r="E158" s="113" t="s">
        <v>58</v>
      </c>
      <c r="F158" s="21">
        <v>427</v>
      </c>
      <c r="G158" s="113" t="s">
        <v>270</v>
      </c>
      <c r="H158" s="22">
        <v>4</v>
      </c>
      <c r="I158" s="83" t="s">
        <v>210</v>
      </c>
      <c r="J158" s="22">
        <v>20</v>
      </c>
      <c r="K158" s="116">
        <v>427000</v>
      </c>
      <c r="L158" s="116">
        <v>239303</v>
      </c>
      <c r="M158" s="116">
        <f>ROUND((L158*$D$8/1000),0)</f>
        <v>6133118</v>
      </c>
      <c r="N158" s="116">
        <v>3366</v>
      </c>
      <c r="O158" s="116">
        <v>6136484</v>
      </c>
    </row>
    <row r="159" spans="1:15" x14ac:dyDescent="0.2">
      <c r="A159" s="111" t="s">
        <v>686</v>
      </c>
      <c r="B159" s="111" t="s">
        <v>699</v>
      </c>
      <c r="C159" s="83">
        <v>486</v>
      </c>
      <c r="D159" s="83" t="s">
        <v>505</v>
      </c>
      <c r="E159" s="113" t="s">
        <v>58</v>
      </c>
      <c r="F159" s="21">
        <v>37</v>
      </c>
      <c r="G159" s="113" t="s">
        <v>508</v>
      </c>
      <c r="H159" s="22">
        <v>4</v>
      </c>
      <c r="I159" s="83" t="s">
        <v>210</v>
      </c>
      <c r="J159" s="22">
        <v>20</v>
      </c>
      <c r="K159" s="116">
        <v>37000</v>
      </c>
      <c r="L159" s="116">
        <v>37000</v>
      </c>
      <c r="M159" s="116">
        <f>ROUND((L159*$D$8/1000),0)</f>
        <v>948276</v>
      </c>
      <c r="N159" s="116">
        <v>350213</v>
      </c>
      <c r="O159" s="116">
        <v>1298489</v>
      </c>
    </row>
    <row r="160" spans="1:15" x14ac:dyDescent="0.2">
      <c r="A160" s="111" t="s">
        <v>686</v>
      </c>
      <c r="B160" s="111" t="s">
        <v>699</v>
      </c>
      <c r="C160" s="83">
        <v>486</v>
      </c>
      <c r="D160" s="83" t="s">
        <v>505</v>
      </c>
      <c r="E160" s="113" t="s">
        <v>58</v>
      </c>
      <c r="F160" s="21">
        <v>59</v>
      </c>
      <c r="G160" s="113" t="s">
        <v>509</v>
      </c>
      <c r="H160" s="22">
        <v>7</v>
      </c>
      <c r="I160" s="83" t="s">
        <v>210</v>
      </c>
      <c r="J160" s="22">
        <v>21.75</v>
      </c>
      <c r="K160" s="116">
        <v>59000</v>
      </c>
      <c r="L160" s="116">
        <v>59000</v>
      </c>
      <c r="M160" s="116">
        <f>ROUND((L160*$D$8/1000),0)</f>
        <v>1512116</v>
      </c>
      <c r="N160" s="116">
        <v>1088424</v>
      </c>
      <c r="O160" s="116">
        <v>2600540</v>
      </c>
    </row>
    <row r="161" spans="1:15" x14ac:dyDescent="0.2">
      <c r="A161" s="111"/>
      <c r="B161" s="111"/>
      <c r="C161" s="83"/>
      <c r="D161" s="83"/>
      <c r="E161" s="113"/>
      <c r="F161" s="21"/>
      <c r="G161" s="113"/>
      <c r="H161" s="22"/>
      <c r="I161" s="83"/>
      <c r="J161" s="22"/>
      <c r="K161" s="116"/>
      <c r="L161" s="116"/>
      <c r="M161" s="116"/>
      <c r="N161" s="116"/>
      <c r="O161" s="116"/>
    </row>
    <row r="162" spans="1:15" x14ac:dyDescent="0.2">
      <c r="A162" s="111" t="s">
        <v>540</v>
      </c>
      <c r="B162" s="111" t="s">
        <v>699</v>
      </c>
      <c r="C162" s="83">
        <v>495</v>
      </c>
      <c r="D162" s="83" t="s">
        <v>459</v>
      </c>
      <c r="E162" s="113" t="s">
        <v>58</v>
      </c>
      <c r="F162" s="21">
        <v>578.5</v>
      </c>
      <c r="G162" s="113" t="s">
        <v>464</v>
      </c>
      <c r="H162" s="22">
        <v>4</v>
      </c>
      <c r="I162" s="83" t="s">
        <v>210</v>
      </c>
      <c r="J162" s="22">
        <v>19.25</v>
      </c>
      <c r="K162" s="116">
        <v>578500</v>
      </c>
      <c r="L162" s="116">
        <v>211827</v>
      </c>
      <c r="M162" s="116">
        <f t="shared" ref="M162:M179" si="11">ROUND((L162*$D$8/1000),0)</f>
        <v>5428933</v>
      </c>
      <c r="N162" s="116">
        <v>17830</v>
      </c>
      <c r="O162" s="116">
        <v>5446763</v>
      </c>
    </row>
    <row r="163" spans="1:15" x14ac:dyDescent="0.2">
      <c r="A163" s="111" t="s">
        <v>540</v>
      </c>
      <c r="B163" s="111" t="s">
        <v>699</v>
      </c>
      <c r="C163" s="83">
        <v>495</v>
      </c>
      <c r="D163" s="83" t="s">
        <v>459</v>
      </c>
      <c r="E163" s="113" t="s">
        <v>58</v>
      </c>
      <c r="F163" s="21">
        <v>52.2</v>
      </c>
      <c r="G163" s="113" t="s">
        <v>465</v>
      </c>
      <c r="H163" s="22">
        <v>5</v>
      </c>
      <c r="I163" s="83" t="s">
        <v>210</v>
      </c>
      <c r="J163" s="22">
        <v>19.25</v>
      </c>
      <c r="K163" s="116">
        <v>52200</v>
      </c>
      <c r="L163" s="116">
        <v>53489</v>
      </c>
      <c r="M163" s="116">
        <f t="shared" si="11"/>
        <v>1370874</v>
      </c>
      <c r="N163" s="116">
        <v>5608</v>
      </c>
      <c r="O163" s="116">
        <v>1376482</v>
      </c>
    </row>
    <row r="164" spans="1:15" x14ac:dyDescent="0.2">
      <c r="A164" s="111" t="s">
        <v>541</v>
      </c>
      <c r="B164" s="111" t="s">
        <v>699</v>
      </c>
      <c r="C164" s="83">
        <v>495</v>
      </c>
      <c r="D164" s="83" t="s">
        <v>459</v>
      </c>
      <c r="E164" s="113" t="s">
        <v>58</v>
      </c>
      <c r="F164" s="21">
        <v>27.4</v>
      </c>
      <c r="G164" s="113" t="s">
        <v>466</v>
      </c>
      <c r="H164" s="22">
        <v>5.5</v>
      </c>
      <c r="I164" s="83" t="s">
        <v>210</v>
      </c>
      <c r="J164" s="22">
        <v>19.25</v>
      </c>
      <c r="K164" s="116">
        <v>27400</v>
      </c>
      <c r="L164" s="116">
        <v>31324</v>
      </c>
      <c r="M164" s="116">
        <f t="shared" si="11"/>
        <v>802806</v>
      </c>
      <c r="N164" s="116">
        <v>3605</v>
      </c>
      <c r="O164" s="116">
        <v>806411</v>
      </c>
    </row>
    <row r="165" spans="1:15" x14ac:dyDescent="0.2">
      <c r="A165" s="111" t="s">
        <v>541</v>
      </c>
      <c r="B165" s="111" t="s">
        <v>699</v>
      </c>
      <c r="C165" s="83">
        <v>495</v>
      </c>
      <c r="D165" s="83" t="s">
        <v>459</v>
      </c>
      <c r="E165" s="113" t="s">
        <v>58</v>
      </c>
      <c r="F165" s="21">
        <v>20.399999999999999</v>
      </c>
      <c r="G165" s="113" t="s">
        <v>467</v>
      </c>
      <c r="H165" s="22">
        <v>6</v>
      </c>
      <c r="I165" s="83" t="s">
        <v>210</v>
      </c>
      <c r="J165" s="22">
        <v>19.25</v>
      </c>
      <c r="K165" s="116">
        <v>20400</v>
      </c>
      <c r="L165" s="116">
        <v>25754</v>
      </c>
      <c r="M165" s="116">
        <f t="shared" si="11"/>
        <v>660052</v>
      </c>
      <c r="N165" s="116">
        <v>3228</v>
      </c>
      <c r="O165" s="116">
        <v>663280</v>
      </c>
    </row>
    <row r="166" spans="1:15" x14ac:dyDescent="0.2">
      <c r="A166" s="111" t="s">
        <v>542</v>
      </c>
      <c r="B166" s="111" t="s">
        <v>699</v>
      </c>
      <c r="C166" s="83">
        <v>495</v>
      </c>
      <c r="D166" s="83" t="s">
        <v>459</v>
      </c>
      <c r="E166" s="113" t="s">
        <v>58</v>
      </c>
      <c r="F166" s="21">
        <v>22</v>
      </c>
      <c r="G166" s="20" t="s">
        <v>469</v>
      </c>
      <c r="H166" s="22">
        <v>7</v>
      </c>
      <c r="I166" s="83" t="s">
        <v>210</v>
      </c>
      <c r="J166" s="22">
        <v>19.25</v>
      </c>
      <c r="K166" s="116">
        <v>22000</v>
      </c>
      <c r="L166" s="116">
        <v>28837</v>
      </c>
      <c r="M166" s="116">
        <f t="shared" si="11"/>
        <v>739066</v>
      </c>
      <c r="N166" s="116">
        <v>4202</v>
      </c>
      <c r="O166" s="116">
        <v>743268</v>
      </c>
    </row>
    <row r="167" spans="1:15" x14ac:dyDescent="0.2">
      <c r="A167" s="111" t="s">
        <v>542</v>
      </c>
      <c r="B167" s="111" t="s">
        <v>699</v>
      </c>
      <c r="C167" s="83">
        <v>495</v>
      </c>
      <c r="D167" s="83" t="s">
        <v>459</v>
      </c>
      <c r="E167" s="113" t="s">
        <v>58</v>
      </c>
      <c r="F167" s="21">
        <v>31</v>
      </c>
      <c r="G167" s="113" t="s">
        <v>468</v>
      </c>
      <c r="H167" s="22">
        <v>7.5</v>
      </c>
      <c r="I167" s="83" t="s">
        <v>210</v>
      </c>
      <c r="J167" s="22">
        <v>19.25</v>
      </c>
      <c r="K167" s="116">
        <v>31000</v>
      </c>
      <c r="L167" s="116">
        <v>59432</v>
      </c>
      <c r="M167" s="116">
        <f t="shared" si="11"/>
        <v>1523188</v>
      </c>
      <c r="N167" s="116">
        <v>9263</v>
      </c>
      <c r="O167" s="116">
        <v>1532451</v>
      </c>
    </row>
    <row r="168" spans="1:15" x14ac:dyDescent="0.2">
      <c r="A168" s="111" t="s">
        <v>654</v>
      </c>
      <c r="B168" s="111" t="s">
        <v>699</v>
      </c>
      <c r="C168" s="83">
        <v>495</v>
      </c>
      <c r="D168" s="83" t="s">
        <v>501</v>
      </c>
      <c r="E168" s="113" t="s">
        <v>58</v>
      </c>
      <c r="F168" s="21">
        <v>478</v>
      </c>
      <c r="G168" s="113" t="s">
        <v>511</v>
      </c>
      <c r="H168" s="22">
        <v>4</v>
      </c>
      <c r="I168" s="83" t="s">
        <v>210</v>
      </c>
      <c r="J168" s="22">
        <v>18.25</v>
      </c>
      <c r="K168" s="116">
        <v>478000</v>
      </c>
      <c r="L168" s="116">
        <v>191242</v>
      </c>
      <c r="M168" s="116">
        <f t="shared" si="11"/>
        <v>4901358</v>
      </c>
      <c r="N168" s="116">
        <v>16099</v>
      </c>
      <c r="O168" s="116">
        <v>4917457</v>
      </c>
    </row>
    <row r="169" spans="1:15" x14ac:dyDescent="0.2">
      <c r="A169" s="111" t="s">
        <v>655</v>
      </c>
      <c r="B169" s="111" t="s">
        <v>699</v>
      </c>
      <c r="C169" s="83">
        <v>495</v>
      </c>
      <c r="D169" s="83" t="s">
        <v>501</v>
      </c>
      <c r="E169" s="113" t="s">
        <v>58</v>
      </c>
      <c r="F169" s="21">
        <v>55</v>
      </c>
      <c r="G169" s="113" t="s">
        <v>513</v>
      </c>
      <c r="H169" s="22">
        <v>5</v>
      </c>
      <c r="I169" s="83" t="s">
        <v>210</v>
      </c>
      <c r="J169" s="22">
        <v>18.25</v>
      </c>
      <c r="K169" s="116">
        <v>55000</v>
      </c>
      <c r="L169" s="116">
        <v>56358</v>
      </c>
      <c r="M169" s="116">
        <f t="shared" si="11"/>
        <v>1444404</v>
      </c>
      <c r="N169" s="116">
        <v>5909</v>
      </c>
      <c r="O169" s="116">
        <v>1450313</v>
      </c>
    </row>
    <row r="170" spans="1:15" x14ac:dyDescent="0.2">
      <c r="A170" s="111" t="s">
        <v>656</v>
      </c>
      <c r="B170" s="111" t="s">
        <v>699</v>
      </c>
      <c r="C170" s="83">
        <v>495</v>
      </c>
      <c r="D170" s="83" t="s">
        <v>501</v>
      </c>
      <c r="E170" s="113" t="s">
        <v>58</v>
      </c>
      <c r="F170" s="21">
        <v>18</v>
      </c>
      <c r="G170" s="113" t="s">
        <v>512</v>
      </c>
      <c r="H170" s="22">
        <v>5.5</v>
      </c>
      <c r="I170" s="83" t="s">
        <v>210</v>
      </c>
      <c r="J170" s="22">
        <v>18.25</v>
      </c>
      <c r="K170" s="116">
        <v>18000</v>
      </c>
      <c r="L170" s="116">
        <v>19505</v>
      </c>
      <c r="M170" s="116">
        <f t="shared" si="11"/>
        <v>499895</v>
      </c>
      <c r="N170" s="116">
        <v>2246</v>
      </c>
      <c r="O170" s="116">
        <v>502141</v>
      </c>
    </row>
    <row r="171" spans="1:15" x14ac:dyDescent="0.2">
      <c r="A171" s="111" t="s">
        <v>657</v>
      </c>
      <c r="B171" s="111" t="s">
        <v>699</v>
      </c>
      <c r="C171" s="83">
        <v>495</v>
      </c>
      <c r="D171" s="83" t="s">
        <v>501</v>
      </c>
      <c r="E171" s="113" t="s">
        <v>58</v>
      </c>
      <c r="F171" s="21">
        <v>8</v>
      </c>
      <c r="G171" s="113" t="s">
        <v>514</v>
      </c>
      <c r="H171" s="22">
        <v>6</v>
      </c>
      <c r="I171" s="83" t="s">
        <v>210</v>
      </c>
      <c r="J171" s="22">
        <v>18.25</v>
      </c>
      <c r="K171" s="116">
        <v>8000</v>
      </c>
      <c r="L171" s="116">
        <v>9528</v>
      </c>
      <c r="M171" s="116">
        <f t="shared" si="11"/>
        <v>244194</v>
      </c>
      <c r="N171" s="116">
        <v>1194</v>
      </c>
      <c r="O171" s="116">
        <v>245388</v>
      </c>
    </row>
    <row r="172" spans="1:15" x14ac:dyDescent="0.2">
      <c r="A172" s="111" t="s">
        <v>657</v>
      </c>
      <c r="B172" s="111" t="s">
        <v>699</v>
      </c>
      <c r="C172" s="83">
        <v>495</v>
      </c>
      <c r="D172" s="83" t="s">
        <v>501</v>
      </c>
      <c r="E172" s="113" t="s">
        <v>58</v>
      </c>
      <c r="F172" s="21">
        <v>15</v>
      </c>
      <c r="G172" s="113" t="s">
        <v>550</v>
      </c>
      <c r="H172" s="22">
        <v>7</v>
      </c>
      <c r="I172" s="83" t="s">
        <v>210</v>
      </c>
      <c r="J172" s="22">
        <v>18.25</v>
      </c>
      <c r="K172" s="116">
        <v>15000</v>
      </c>
      <c r="L172" s="116">
        <v>18375</v>
      </c>
      <c r="M172" s="116">
        <f t="shared" si="11"/>
        <v>470935</v>
      </c>
      <c r="N172" s="116">
        <v>2677</v>
      </c>
      <c r="O172" s="116">
        <v>473612</v>
      </c>
    </row>
    <row r="173" spans="1:15" x14ac:dyDescent="0.2">
      <c r="A173" s="111" t="s">
        <v>657</v>
      </c>
      <c r="B173" s="111" t="s">
        <v>699</v>
      </c>
      <c r="C173" s="83">
        <v>495</v>
      </c>
      <c r="D173" s="83" t="s">
        <v>501</v>
      </c>
      <c r="E173" s="113" t="s">
        <v>58</v>
      </c>
      <c r="F173" s="21">
        <v>25</v>
      </c>
      <c r="G173" s="113" t="s">
        <v>515</v>
      </c>
      <c r="H173" s="22">
        <v>7.5</v>
      </c>
      <c r="I173" s="83" t="s">
        <v>210</v>
      </c>
      <c r="J173" s="22">
        <v>18.25</v>
      </c>
      <c r="K173" s="116">
        <v>25000</v>
      </c>
      <c r="L173" s="116">
        <v>44586</v>
      </c>
      <c r="M173" s="116">
        <f t="shared" si="11"/>
        <v>1142699</v>
      </c>
      <c r="N173" s="116">
        <v>6949</v>
      </c>
      <c r="O173" s="116">
        <v>1149648</v>
      </c>
    </row>
    <row r="174" spans="1:15" x14ac:dyDescent="0.2">
      <c r="A174" s="111" t="s">
        <v>658</v>
      </c>
      <c r="B174" s="111" t="s">
        <v>699</v>
      </c>
      <c r="C174" s="83">
        <v>495</v>
      </c>
      <c r="D174" s="83" t="s">
        <v>552</v>
      </c>
      <c r="E174" s="113" t="s">
        <v>58</v>
      </c>
      <c r="F174" s="21">
        <f>500*804/1000</f>
        <v>402</v>
      </c>
      <c r="G174" s="113" t="s">
        <v>583</v>
      </c>
      <c r="H174" s="22">
        <v>4.7</v>
      </c>
      <c r="I174" s="113" t="s">
        <v>210</v>
      </c>
      <c r="J174" s="22">
        <v>17</v>
      </c>
      <c r="K174" s="162">
        <v>402000</v>
      </c>
      <c r="L174" s="116">
        <v>185739</v>
      </c>
      <c r="M174" s="116">
        <f t="shared" si="11"/>
        <v>4760322</v>
      </c>
      <c r="N174" s="116">
        <v>18324</v>
      </c>
      <c r="O174" s="116">
        <v>4778646</v>
      </c>
    </row>
    <row r="175" spans="1:15" x14ac:dyDescent="0.2">
      <c r="A175" s="111" t="s">
        <v>659</v>
      </c>
      <c r="B175" s="111" t="s">
        <v>699</v>
      </c>
      <c r="C175" s="83">
        <v>495</v>
      </c>
      <c r="D175" s="83" t="s">
        <v>552</v>
      </c>
      <c r="E175" s="113" t="s">
        <v>58</v>
      </c>
      <c r="F175" s="21">
        <v>38.200000000000003</v>
      </c>
      <c r="G175" s="113" t="s">
        <v>584</v>
      </c>
      <c r="H175" s="22">
        <v>5.2</v>
      </c>
      <c r="I175" s="113" t="s">
        <v>210</v>
      </c>
      <c r="J175" s="22">
        <v>17</v>
      </c>
      <c r="K175" s="162">
        <v>38200</v>
      </c>
      <c r="L175" s="116">
        <v>38687</v>
      </c>
      <c r="M175" s="116">
        <f t="shared" si="11"/>
        <v>991513</v>
      </c>
      <c r="N175" s="116">
        <v>4214</v>
      </c>
      <c r="O175" s="116">
        <v>995727</v>
      </c>
    </row>
    <row r="176" spans="1:15" x14ac:dyDescent="0.2">
      <c r="A176" s="111" t="s">
        <v>659</v>
      </c>
      <c r="B176" s="111" t="s">
        <v>699</v>
      </c>
      <c r="C176" s="83">
        <v>495</v>
      </c>
      <c r="D176" s="83" t="s">
        <v>552</v>
      </c>
      <c r="E176" s="113" t="s">
        <v>58</v>
      </c>
      <c r="F176" s="21">
        <v>12</v>
      </c>
      <c r="G176" s="113" t="s">
        <v>585</v>
      </c>
      <c r="H176" s="22">
        <v>5.2</v>
      </c>
      <c r="I176" s="113" t="s">
        <v>210</v>
      </c>
      <c r="J176" s="22">
        <v>17</v>
      </c>
      <c r="K176" s="162">
        <v>12000</v>
      </c>
      <c r="L176" s="116">
        <v>12465</v>
      </c>
      <c r="M176" s="116">
        <f t="shared" si="11"/>
        <v>319467</v>
      </c>
      <c r="N176" s="116">
        <v>1358</v>
      </c>
      <c r="O176" s="116">
        <v>320825</v>
      </c>
    </row>
    <row r="177" spans="1:15" x14ac:dyDescent="0.2">
      <c r="A177" s="111" t="s">
        <v>659</v>
      </c>
      <c r="B177" s="111" t="s">
        <v>699</v>
      </c>
      <c r="C177" s="83">
        <v>495</v>
      </c>
      <c r="D177" s="83" t="s">
        <v>552</v>
      </c>
      <c r="E177" s="113" t="s">
        <v>58</v>
      </c>
      <c r="F177" s="21">
        <v>6</v>
      </c>
      <c r="G177" s="113" t="s">
        <v>586</v>
      </c>
      <c r="H177" s="22">
        <v>5.2</v>
      </c>
      <c r="I177" s="113" t="s">
        <v>210</v>
      </c>
      <c r="J177" s="22">
        <v>17</v>
      </c>
      <c r="K177" s="162">
        <v>6000</v>
      </c>
      <c r="L177" s="116">
        <v>6557</v>
      </c>
      <c r="M177" s="116">
        <f t="shared" si="11"/>
        <v>168050</v>
      </c>
      <c r="N177" s="116">
        <v>714</v>
      </c>
      <c r="O177" s="116">
        <v>168764</v>
      </c>
    </row>
    <row r="178" spans="1:15" x14ac:dyDescent="0.2">
      <c r="A178" s="111" t="s">
        <v>659</v>
      </c>
      <c r="B178" s="111" t="s">
        <v>699</v>
      </c>
      <c r="C178" s="83">
        <v>495</v>
      </c>
      <c r="D178" s="83" t="s">
        <v>552</v>
      </c>
      <c r="E178" s="113" t="s">
        <v>58</v>
      </c>
      <c r="F178" s="21">
        <v>9</v>
      </c>
      <c r="G178" s="113" t="s">
        <v>587</v>
      </c>
      <c r="H178" s="22">
        <v>5.2</v>
      </c>
      <c r="I178" s="113" t="s">
        <v>210</v>
      </c>
      <c r="J178" s="22">
        <v>17</v>
      </c>
      <c r="K178" s="162">
        <v>9000</v>
      </c>
      <c r="L178" s="116">
        <v>9835</v>
      </c>
      <c r="M178" s="116">
        <f t="shared" si="11"/>
        <v>252062</v>
      </c>
      <c r="N178" s="116">
        <v>1072</v>
      </c>
      <c r="O178" s="116">
        <v>253134</v>
      </c>
    </row>
    <row r="179" spans="1:15" x14ac:dyDescent="0.2">
      <c r="A179" s="111" t="s">
        <v>659</v>
      </c>
      <c r="B179" s="111" t="s">
        <v>699</v>
      </c>
      <c r="C179" s="83">
        <v>495</v>
      </c>
      <c r="D179" s="83" t="s">
        <v>552</v>
      </c>
      <c r="E179" s="113" t="s">
        <v>58</v>
      </c>
      <c r="F179" s="21">
        <v>27.4</v>
      </c>
      <c r="G179" s="113" t="s">
        <v>588</v>
      </c>
      <c r="H179" s="22">
        <v>5.2</v>
      </c>
      <c r="I179" s="113" t="s">
        <v>210</v>
      </c>
      <c r="J179" s="22">
        <v>17</v>
      </c>
      <c r="K179" s="162">
        <v>27400</v>
      </c>
      <c r="L179" s="116">
        <v>38578</v>
      </c>
      <c r="M179" s="116">
        <f t="shared" si="11"/>
        <v>988719</v>
      </c>
      <c r="N179" s="116">
        <v>4203</v>
      </c>
      <c r="O179" s="116">
        <v>992922</v>
      </c>
    </row>
    <row r="180" spans="1:15" x14ac:dyDescent="0.2">
      <c r="A180" s="111"/>
      <c r="B180" s="111"/>
      <c r="C180" s="83"/>
      <c r="D180" s="83"/>
      <c r="E180" s="113"/>
      <c r="F180" s="21"/>
      <c r="G180" s="113"/>
      <c r="H180" s="22"/>
      <c r="I180" s="83"/>
      <c r="J180" s="22"/>
      <c r="K180" s="116"/>
      <c r="L180" s="116"/>
      <c r="M180" s="116"/>
      <c r="N180" s="116"/>
      <c r="O180" s="116"/>
    </row>
    <row r="181" spans="1:15" x14ac:dyDescent="0.2">
      <c r="A181" s="111" t="s">
        <v>228</v>
      </c>
      <c r="B181" s="111" t="s">
        <v>699</v>
      </c>
      <c r="C181" s="83">
        <v>501</v>
      </c>
      <c r="D181" s="83" t="s">
        <v>476</v>
      </c>
      <c r="E181" s="113" t="s">
        <v>58</v>
      </c>
      <c r="F181" s="21">
        <v>156.30000000000001</v>
      </c>
      <c r="G181" s="113" t="s">
        <v>242</v>
      </c>
      <c r="H181" s="22">
        <v>4.1500000000000004</v>
      </c>
      <c r="I181" s="113" t="s">
        <v>211</v>
      </c>
      <c r="J181" s="22">
        <v>7.75</v>
      </c>
      <c r="K181" s="116">
        <v>156300</v>
      </c>
      <c r="L181" s="116">
        <v>0</v>
      </c>
      <c r="M181" s="116">
        <f>ROUND((L181*$D$8/1000),0)</f>
        <v>0</v>
      </c>
      <c r="N181" s="116"/>
      <c r="O181" s="116"/>
    </row>
    <row r="182" spans="1:15" x14ac:dyDescent="0.2">
      <c r="A182" s="111" t="s">
        <v>263</v>
      </c>
      <c r="B182" s="111" t="s">
        <v>699</v>
      </c>
      <c r="C182" s="83">
        <v>501</v>
      </c>
      <c r="D182" s="83" t="s">
        <v>476</v>
      </c>
      <c r="E182" s="113" t="s">
        <v>58</v>
      </c>
      <c r="F182" s="21">
        <v>47.1</v>
      </c>
      <c r="G182" s="113" t="s">
        <v>243</v>
      </c>
      <c r="H182" s="22">
        <v>4.5</v>
      </c>
      <c r="I182" s="113" t="s">
        <v>211</v>
      </c>
      <c r="J182" s="22">
        <v>14.75</v>
      </c>
      <c r="K182" s="116">
        <v>47100</v>
      </c>
      <c r="L182" s="116">
        <v>56644.82</v>
      </c>
      <c r="M182" s="116">
        <f>ROUND((L182*$D$8/1000),0)</f>
        <v>1451755</v>
      </c>
      <c r="N182" s="116">
        <v>10769</v>
      </c>
      <c r="O182" s="116">
        <v>1462524</v>
      </c>
    </row>
    <row r="183" spans="1:15" x14ac:dyDescent="0.2">
      <c r="A183" s="111" t="s">
        <v>263</v>
      </c>
      <c r="B183" s="111" t="s">
        <v>699</v>
      </c>
      <c r="C183" s="83">
        <v>501</v>
      </c>
      <c r="D183" s="83" t="s">
        <v>476</v>
      </c>
      <c r="E183" s="113" t="s">
        <v>58</v>
      </c>
      <c r="F183" s="21">
        <v>11.4</v>
      </c>
      <c r="G183" s="113" t="s">
        <v>477</v>
      </c>
      <c r="H183" s="22">
        <v>5.5</v>
      </c>
      <c r="I183" s="113" t="s">
        <v>211</v>
      </c>
      <c r="J183" s="22">
        <v>15</v>
      </c>
      <c r="K183" s="116">
        <v>11400</v>
      </c>
      <c r="L183" s="116">
        <v>18376.77</v>
      </c>
      <c r="M183" s="116">
        <f>ROUND((L183*$D$8/1000),0)</f>
        <v>470980</v>
      </c>
      <c r="N183" s="116">
        <v>0</v>
      </c>
      <c r="O183" s="116">
        <v>470980</v>
      </c>
    </row>
    <row r="184" spans="1:15" x14ac:dyDescent="0.2">
      <c r="A184" s="111" t="s">
        <v>263</v>
      </c>
      <c r="B184" s="111" t="s">
        <v>699</v>
      </c>
      <c r="C184" s="83">
        <v>501</v>
      </c>
      <c r="D184" s="83" t="s">
        <v>476</v>
      </c>
      <c r="E184" s="113" t="s">
        <v>58</v>
      </c>
      <c r="F184" s="21">
        <v>58</v>
      </c>
      <c r="G184" s="113" t="s">
        <v>478</v>
      </c>
      <c r="H184" s="22">
        <v>5</v>
      </c>
      <c r="I184" s="113" t="s">
        <v>211</v>
      </c>
      <c r="J184" s="22">
        <v>15.25</v>
      </c>
      <c r="K184" s="116">
        <v>58000</v>
      </c>
      <c r="L184" s="116">
        <v>89617.42</v>
      </c>
      <c r="M184" s="116">
        <f>ROUND((L184*$D$8/1000),0)</f>
        <v>2296813</v>
      </c>
      <c r="N184" s="116">
        <v>0</v>
      </c>
      <c r="O184" s="116">
        <v>2296813</v>
      </c>
    </row>
    <row r="185" spans="1:15" x14ac:dyDescent="0.2">
      <c r="A185" s="111"/>
      <c r="B185" s="111"/>
      <c r="C185" s="83"/>
      <c r="D185" s="83"/>
      <c r="E185" s="113"/>
      <c r="F185" s="21"/>
      <c r="G185" s="113"/>
      <c r="H185" s="22"/>
      <c r="I185" s="83"/>
      <c r="J185" s="22"/>
      <c r="K185" s="116"/>
      <c r="L185" s="116"/>
      <c r="M185" s="116"/>
      <c r="N185" s="116"/>
      <c r="O185" s="116"/>
    </row>
    <row r="186" spans="1:15" x14ac:dyDescent="0.2">
      <c r="A186" s="111" t="s">
        <v>543</v>
      </c>
      <c r="B186" s="111" t="s">
        <v>699</v>
      </c>
      <c r="C186" s="83">
        <v>510</v>
      </c>
      <c r="D186" s="113" t="s">
        <v>484</v>
      </c>
      <c r="E186" s="113" t="s">
        <v>58</v>
      </c>
      <c r="F186" s="21">
        <v>863</v>
      </c>
      <c r="G186" s="113" t="s">
        <v>260</v>
      </c>
      <c r="H186" s="22">
        <v>4</v>
      </c>
      <c r="I186" s="83" t="s">
        <v>210</v>
      </c>
      <c r="J186" s="22">
        <v>18.5</v>
      </c>
      <c r="K186" s="116">
        <v>863000</v>
      </c>
      <c r="L186" s="116">
        <v>312365</v>
      </c>
      <c r="M186" s="116">
        <f t="shared" ref="M186:M191" si="12">ROUND((L186*$D$8/1000),0)</f>
        <v>8005631</v>
      </c>
      <c r="N186" s="116">
        <v>26292</v>
      </c>
      <c r="O186" s="116">
        <v>8031923</v>
      </c>
    </row>
    <row r="187" spans="1:15" x14ac:dyDescent="0.2">
      <c r="A187" s="111" t="s">
        <v>543</v>
      </c>
      <c r="B187" s="111" t="s">
        <v>699</v>
      </c>
      <c r="C187" s="83">
        <v>510</v>
      </c>
      <c r="D187" s="113" t="s">
        <v>484</v>
      </c>
      <c r="E187" s="113" t="s">
        <v>58</v>
      </c>
      <c r="F187" s="21">
        <v>141</v>
      </c>
      <c r="G187" s="113" t="s">
        <v>261</v>
      </c>
      <c r="H187" s="22">
        <v>4</v>
      </c>
      <c r="I187" s="83" t="s">
        <v>210</v>
      </c>
      <c r="J187" s="22">
        <v>18.5</v>
      </c>
      <c r="K187" s="116">
        <v>141000</v>
      </c>
      <c r="L187" s="116">
        <v>51716</v>
      </c>
      <c r="M187" s="116">
        <f t="shared" si="12"/>
        <v>1325434</v>
      </c>
      <c r="N187" s="116">
        <v>4353</v>
      </c>
      <c r="O187" s="116">
        <v>1329787</v>
      </c>
    </row>
    <row r="188" spans="1:15" x14ac:dyDescent="0.2">
      <c r="A188" s="111" t="s">
        <v>541</v>
      </c>
      <c r="B188" s="111" t="s">
        <v>699</v>
      </c>
      <c r="C188" s="83">
        <v>510</v>
      </c>
      <c r="D188" s="113" t="s">
        <v>484</v>
      </c>
      <c r="E188" s="113" t="s">
        <v>58</v>
      </c>
      <c r="F188" s="21">
        <v>45</v>
      </c>
      <c r="G188" s="113" t="s">
        <v>485</v>
      </c>
      <c r="H188" s="22">
        <v>4</v>
      </c>
      <c r="I188" s="83" t="s">
        <v>210</v>
      </c>
      <c r="J188" s="22">
        <v>18.5</v>
      </c>
      <c r="K188" s="116">
        <v>45000</v>
      </c>
      <c r="L188" s="116">
        <v>62804</v>
      </c>
      <c r="M188" s="116">
        <f t="shared" si="12"/>
        <v>1609609</v>
      </c>
      <c r="N188" s="116">
        <v>5287</v>
      </c>
      <c r="O188" s="116">
        <v>1614896</v>
      </c>
    </row>
    <row r="189" spans="1:15" x14ac:dyDescent="0.2">
      <c r="A189" s="111" t="s">
        <v>541</v>
      </c>
      <c r="B189" s="111" t="s">
        <v>699</v>
      </c>
      <c r="C189" s="83">
        <v>510</v>
      </c>
      <c r="D189" s="113" t="s">
        <v>484</v>
      </c>
      <c r="E189" s="113" t="s">
        <v>58</v>
      </c>
      <c r="F189" s="21">
        <v>18</v>
      </c>
      <c r="G189" s="113" t="s">
        <v>486</v>
      </c>
      <c r="H189" s="22">
        <v>4</v>
      </c>
      <c r="I189" s="83" t="s">
        <v>210</v>
      </c>
      <c r="J189" s="22">
        <v>18.5</v>
      </c>
      <c r="K189" s="116">
        <v>18000</v>
      </c>
      <c r="L189" s="116">
        <v>25122</v>
      </c>
      <c r="M189" s="116">
        <f t="shared" si="12"/>
        <v>643854</v>
      </c>
      <c r="N189" s="116">
        <v>2115</v>
      </c>
      <c r="O189" s="116">
        <v>645969</v>
      </c>
    </row>
    <row r="190" spans="1:15" x14ac:dyDescent="0.2">
      <c r="A190" s="111" t="s">
        <v>544</v>
      </c>
      <c r="B190" s="111" t="s">
        <v>699</v>
      </c>
      <c r="C190" s="83">
        <v>510</v>
      </c>
      <c r="D190" s="113" t="s">
        <v>484</v>
      </c>
      <c r="E190" s="113" t="s">
        <v>58</v>
      </c>
      <c r="F190" s="21">
        <v>46</v>
      </c>
      <c r="G190" s="113" t="s">
        <v>487</v>
      </c>
      <c r="H190" s="22">
        <v>4</v>
      </c>
      <c r="I190" s="83" t="s">
        <v>210</v>
      </c>
      <c r="J190" s="22">
        <v>18.5</v>
      </c>
      <c r="K190" s="116">
        <v>46000</v>
      </c>
      <c r="L190" s="116">
        <v>64200</v>
      </c>
      <c r="M190" s="116">
        <f t="shared" si="12"/>
        <v>1645388</v>
      </c>
      <c r="N190" s="116">
        <v>5404</v>
      </c>
      <c r="O190" s="116">
        <v>1650792</v>
      </c>
    </row>
    <row r="191" spans="1:15" x14ac:dyDescent="0.2">
      <c r="A191" s="111" t="s">
        <v>544</v>
      </c>
      <c r="B191" s="111" t="s">
        <v>699</v>
      </c>
      <c r="C191" s="83">
        <v>510</v>
      </c>
      <c r="D191" s="113" t="s">
        <v>484</v>
      </c>
      <c r="E191" s="113" t="s">
        <v>58</v>
      </c>
      <c r="F191" s="21">
        <v>113</v>
      </c>
      <c r="G191" s="113" t="s">
        <v>488</v>
      </c>
      <c r="H191" s="22">
        <v>4</v>
      </c>
      <c r="I191" s="83" t="s">
        <v>210</v>
      </c>
      <c r="J191" s="22">
        <v>18.5</v>
      </c>
      <c r="K191" s="116">
        <v>113000</v>
      </c>
      <c r="L191" s="116">
        <v>157709</v>
      </c>
      <c r="M191" s="116">
        <f t="shared" si="12"/>
        <v>4041938</v>
      </c>
      <c r="N191" s="116">
        <v>13275</v>
      </c>
      <c r="O191" s="116">
        <v>4055213</v>
      </c>
    </row>
    <row r="192" spans="1:15" x14ac:dyDescent="0.2">
      <c r="A192" s="111"/>
      <c r="B192" s="111"/>
      <c r="C192" s="83"/>
      <c r="D192" s="83"/>
      <c r="E192" s="113"/>
      <c r="F192" s="21"/>
      <c r="G192" s="113"/>
      <c r="H192" s="22"/>
      <c r="I192" s="113"/>
      <c r="J192" s="22"/>
      <c r="K192" s="116"/>
      <c r="L192" s="116"/>
      <c r="M192" s="116"/>
      <c r="N192" s="116"/>
      <c r="O192" s="116"/>
    </row>
    <row r="193" spans="1:15" x14ac:dyDescent="0.2">
      <c r="A193" s="111" t="s">
        <v>150</v>
      </c>
      <c r="B193" s="111" t="s">
        <v>699</v>
      </c>
      <c r="C193" s="83">
        <v>514</v>
      </c>
      <c r="D193" s="83" t="s">
        <v>494</v>
      </c>
      <c r="E193" s="113" t="s">
        <v>495</v>
      </c>
      <c r="F193" s="21">
        <v>65000</v>
      </c>
      <c r="G193" s="113" t="s">
        <v>268</v>
      </c>
      <c r="H193" s="22">
        <v>7.61</v>
      </c>
      <c r="I193" s="113" t="s">
        <v>214</v>
      </c>
      <c r="J193" s="22">
        <v>14.5</v>
      </c>
      <c r="K193" s="116">
        <v>65000000</v>
      </c>
      <c r="L193" s="116">
        <v>65000000</v>
      </c>
      <c r="M193" s="116">
        <f>ROUND((L193*$H$8/1000),0)</f>
        <v>46174050</v>
      </c>
      <c r="N193" s="116">
        <v>1499113</v>
      </c>
      <c r="O193" s="116">
        <v>47673163</v>
      </c>
    </row>
    <row r="194" spans="1:15" x14ac:dyDescent="0.2">
      <c r="A194" s="111" t="s">
        <v>525</v>
      </c>
      <c r="B194" s="111" t="s">
        <v>699</v>
      </c>
      <c r="C194" s="83">
        <v>514</v>
      </c>
      <c r="D194" s="83" t="s">
        <v>494</v>
      </c>
      <c r="E194" s="113" t="s">
        <v>495</v>
      </c>
      <c r="F194" s="21">
        <v>1</v>
      </c>
      <c r="G194" s="113" t="s">
        <v>496</v>
      </c>
      <c r="H194" s="22">
        <v>7.75</v>
      </c>
      <c r="I194" s="113" t="s">
        <v>214</v>
      </c>
      <c r="J194" s="22">
        <v>15</v>
      </c>
      <c r="K194" s="116">
        <v>1000</v>
      </c>
      <c r="L194" s="116">
        <v>1837.29</v>
      </c>
      <c r="M194" s="116">
        <f>ROUND((L194*$H$8/1000),0)</f>
        <v>1305</v>
      </c>
      <c r="N194" s="116">
        <v>43</v>
      </c>
      <c r="O194" s="116">
        <v>1348</v>
      </c>
    </row>
    <row r="195" spans="1:15" x14ac:dyDescent="0.2">
      <c r="A195" s="111" t="s">
        <v>150</v>
      </c>
      <c r="B195" s="111" t="s">
        <v>699</v>
      </c>
      <c r="C195" s="83">
        <v>536</v>
      </c>
      <c r="D195" s="83" t="s">
        <v>517</v>
      </c>
      <c r="E195" s="113" t="s">
        <v>58</v>
      </c>
      <c r="F195" s="21">
        <v>302</v>
      </c>
      <c r="G195" s="113" t="s">
        <v>518</v>
      </c>
      <c r="H195" s="22">
        <v>3.7</v>
      </c>
      <c r="I195" s="113" t="s">
        <v>210</v>
      </c>
      <c r="J195" s="22">
        <v>19.5</v>
      </c>
      <c r="K195" s="116">
        <v>302000</v>
      </c>
      <c r="L195" s="116">
        <v>132318.46</v>
      </c>
      <c r="M195" s="116">
        <f>ROUND((L195*$D$8/1000),0)</f>
        <v>3391202</v>
      </c>
      <c r="N195" s="116">
        <v>30942</v>
      </c>
      <c r="O195" s="116">
        <v>3422144</v>
      </c>
    </row>
    <row r="196" spans="1:15" x14ac:dyDescent="0.2">
      <c r="A196" s="111" t="s">
        <v>525</v>
      </c>
      <c r="B196" s="111" t="s">
        <v>699</v>
      </c>
      <c r="C196" s="83">
        <v>536</v>
      </c>
      <c r="D196" s="83" t="s">
        <v>517</v>
      </c>
      <c r="E196" s="113" t="s">
        <v>58</v>
      </c>
      <c r="F196" s="21">
        <v>19</v>
      </c>
      <c r="G196" s="113" t="s">
        <v>519</v>
      </c>
      <c r="H196" s="22">
        <v>4</v>
      </c>
      <c r="I196" s="113" t="s">
        <v>210</v>
      </c>
      <c r="J196" s="22">
        <v>19.5</v>
      </c>
      <c r="K196" s="116">
        <v>19000</v>
      </c>
      <c r="L196" s="116">
        <v>0</v>
      </c>
      <c r="M196" s="116">
        <f>ROUND((L196*$D$8/1000),0)</f>
        <v>0</v>
      </c>
      <c r="N196" s="116"/>
      <c r="O196" s="116"/>
    </row>
    <row r="197" spans="1:15" x14ac:dyDescent="0.2">
      <c r="A197" s="111" t="s">
        <v>525</v>
      </c>
      <c r="B197" s="111" t="s">
        <v>699</v>
      </c>
      <c r="C197" s="83">
        <v>536</v>
      </c>
      <c r="D197" s="83" t="s">
        <v>517</v>
      </c>
      <c r="E197" s="113" t="s">
        <v>58</v>
      </c>
      <c r="F197" s="21">
        <v>17</v>
      </c>
      <c r="G197" s="113" t="s">
        <v>471</v>
      </c>
      <c r="H197" s="22">
        <v>4.7</v>
      </c>
      <c r="I197" s="113" t="s">
        <v>210</v>
      </c>
      <c r="J197" s="22">
        <v>19.5</v>
      </c>
      <c r="K197" s="116">
        <v>17000</v>
      </c>
      <c r="L197" s="116">
        <v>12701.14</v>
      </c>
      <c r="M197" s="116">
        <f>ROUND((L197*$D$8/1000),0)</f>
        <v>325519</v>
      </c>
      <c r="N197" s="116">
        <v>3759</v>
      </c>
      <c r="O197" s="116">
        <v>329278</v>
      </c>
    </row>
    <row r="198" spans="1:15" x14ac:dyDescent="0.2">
      <c r="A198" s="111" t="s">
        <v>525</v>
      </c>
      <c r="B198" s="111" t="s">
        <v>699</v>
      </c>
      <c r="C198" s="83">
        <v>536</v>
      </c>
      <c r="D198" s="83" t="s">
        <v>517</v>
      </c>
      <c r="E198" s="113" t="s">
        <v>58</v>
      </c>
      <c r="F198" s="21">
        <v>11.5</v>
      </c>
      <c r="G198" s="113" t="s">
        <v>472</v>
      </c>
      <c r="H198" s="22">
        <v>5.5</v>
      </c>
      <c r="I198" s="113" t="s">
        <v>210</v>
      </c>
      <c r="J198" s="22">
        <v>19.5</v>
      </c>
      <c r="K198" s="116">
        <v>11500</v>
      </c>
      <c r="L198" s="116">
        <v>17182.7</v>
      </c>
      <c r="M198" s="116">
        <f>ROUND((L198*$D$8/1000),0)</f>
        <v>440377</v>
      </c>
      <c r="N198" s="116">
        <v>5934</v>
      </c>
      <c r="O198" s="116">
        <v>446311</v>
      </c>
    </row>
    <row r="199" spans="1:15" x14ac:dyDescent="0.2">
      <c r="A199" s="111" t="s">
        <v>528</v>
      </c>
      <c r="B199" s="111" t="s">
        <v>699</v>
      </c>
      <c r="C199" s="83">
        <v>536</v>
      </c>
      <c r="D199" s="83" t="s">
        <v>517</v>
      </c>
      <c r="E199" s="113" t="s">
        <v>58</v>
      </c>
      <c r="F199" s="21">
        <v>20</v>
      </c>
      <c r="G199" s="113" t="s">
        <v>520</v>
      </c>
      <c r="H199" s="22">
        <v>7.5</v>
      </c>
      <c r="I199" s="113" t="s">
        <v>210</v>
      </c>
      <c r="J199" s="22">
        <v>19.5</v>
      </c>
      <c r="K199" s="116">
        <v>20000</v>
      </c>
      <c r="L199" s="116">
        <v>34402.79</v>
      </c>
      <c r="M199" s="116">
        <f>ROUND((L199*$D$8/1000),0)</f>
        <v>881712</v>
      </c>
      <c r="N199" s="116">
        <v>16087</v>
      </c>
      <c r="O199" s="116">
        <v>897799</v>
      </c>
    </row>
    <row r="200" spans="1:15" x14ac:dyDescent="0.2">
      <c r="A200" s="111"/>
      <c r="B200" s="111"/>
      <c r="C200" s="83"/>
      <c r="D200" s="83"/>
      <c r="E200" s="113"/>
      <c r="F200" s="21"/>
      <c r="G200" s="113"/>
      <c r="H200" s="22"/>
      <c r="I200" s="113"/>
      <c r="J200" s="22"/>
      <c r="K200" s="116"/>
      <c r="L200" s="116"/>
      <c r="M200" s="116"/>
      <c r="N200" s="116"/>
      <c r="O200" s="116"/>
    </row>
    <row r="201" spans="1:15" x14ac:dyDescent="0.2">
      <c r="A201" s="111" t="s">
        <v>228</v>
      </c>
      <c r="B201" s="111" t="s">
        <v>699</v>
      </c>
      <c r="C201" s="83">
        <v>557</v>
      </c>
      <c r="D201" s="83" t="s">
        <v>532</v>
      </c>
      <c r="E201" s="113" t="s">
        <v>58</v>
      </c>
      <c r="F201" s="21">
        <v>120.8</v>
      </c>
      <c r="G201" s="113" t="s">
        <v>257</v>
      </c>
      <c r="H201" s="22">
        <v>4.2</v>
      </c>
      <c r="I201" s="113" t="s">
        <v>211</v>
      </c>
      <c r="J201" s="22">
        <v>9.75</v>
      </c>
      <c r="K201" s="116">
        <v>120800</v>
      </c>
      <c r="L201" s="116">
        <v>0</v>
      </c>
      <c r="M201" s="116">
        <f>ROUND((L201*$D$8/1000),0)</f>
        <v>0</v>
      </c>
      <c r="N201" s="116"/>
      <c r="O201" s="116"/>
    </row>
    <row r="202" spans="1:15" x14ac:dyDescent="0.2">
      <c r="A202" s="111" t="s">
        <v>533</v>
      </c>
      <c r="B202" s="111" t="s">
        <v>699</v>
      </c>
      <c r="C202" s="83">
        <v>557</v>
      </c>
      <c r="D202" s="83" t="s">
        <v>532</v>
      </c>
      <c r="E202" s="113" t="s">
        <v>58</v>
      </c>
      <c r="F202" s="21">
        <v>41.9</v>
      </c>
      <c r="G202" s="113" t="s">
        <v>258</v>
      </c>
      <c r="H202" s="22">
        <v>5</v>
      </c>
      <c r="I202" s="113" t="s">
        <v>211</v>
      </c>
      <c r="J202" s="22">
        <v>19.5</v>
      </c>
      <c r="K202" s="116"/>
      <c r="L202" s="116"/>
      <c r="M202" s="116"/>
      <c r="N202" s="116"/>
      <c r="O202" s="116"/>
    </row>
    <row r="203" spans="1:15" x14ac:dyDescent="0.2">
      <c r="A203" s="111" t="s">
        <v>533</v>
      </c>
      <c r="B203" s="111" t="s">
        <v>699</v>
      </c>
      <c r="C203" s="83">
        <v>557</v>
      </c>
      <c r="D203" s="83" t="s">
        <v>532</v>
      </c>
      <c r="E203" s="113" t="s">
        <v>58</v>
      </c>
      <c r="F203" s="21">
        <v>11</v>
      </c>
      <c r="G203" s="113" t="s">
        <v>534</v>
      </c>
      <c r="H203" s="22">
        <v>5</v>
      </c>
      <c r="I203" s="113" t="s">
        <v>211</v>
      </c>
      <c r="J203" s="22">
        <v>19.75</v>
      </c>
      <c r="K203" s="116"/>
      <c r="L203" s="116"/>
      <c r="M203" s="116"/>
      <c r="N203" s="116"/>
      <c r="O203" s="116"/>
    </row>
    <row r="204" spans="1:15" x14ac:dyDescent="0.2">
      <c r="A204" s="111" t="s">
        <v>533</v>
      </c>
      <c r="B204" s="111" t="s">
        <v>699</v>
      </c>
      <c r="C204" s="83">
        <v>557</v>
      </c>
      <c r="D204" s="83" t="s">
        <v>532</v>
      </c>
      <c r="E204" s="113" t="s">
        <v>58</v>
      </c>
      <c r="F204" s="21">
        <v>64</v>
      </c>
      <c r="G204" s="113" t="s">
        <v>535</v>
      </c>
      <c r="H204" s="22">
        <v>3</v>
      </c>
      <c r="I204" s="113" t="s">
        <v>211</v>
      </c>
      <c r="J204" s="22">
        <v>20</v>
      </c>
      <c r="K204" s="116"/>
      <c r="L204" s="116"/>
      <c r="M204" s="116"/>
      <c r="N204" s="116"/>
      <c r="O204" s="116"/>
    </row>
    <row r="205" spans="1:15" x14ac:dyDescent="0.2">
      <c r="A205" s="111"/>
      <c r="B205" s="111"/>
      <c r="C205" s="83"/>
      <c r="D205" s="83"/>
      <c r="E205" s="113"/>
      <c r="F205" s="21"/>
      <c r="G205" s="113"/>
      <c r="H205" s="22"/>
      <c r="I205" s="113"/>
      <c r="J205" s="22"/>
      <c r="K205" s="159"/>
      <c r="L205" s="116"/>
      <c r="M205" s="116"/>
      <c r="N205" s="116"/>
      <c r="O205" s="116"/>
    </row>
    <row r="206" spans="1:15" x14ac:dyDescent="0.2">
      <c r="A206" s="111" t="s">
        <v>543</v>
      </c>
      <c r="B206" s="111" t="s">
        <v>699</v>
      </c>
      <c r="C206" s="83">
        <v>582</v>
      </c>
      <c r="D206" s="83" t="s">
        <v>549</v>
      </c>
      <c r="E206" s="113" t="s">
        <v>58</v>
      </c>
      <c r="F206" s="21">
        <v>750</v>
      </c>
      <c r="G206" s="113" t="s">
        <v>518</v>
      </c>
      <c r="H206" s="22">
        <v>4.5</v>
      </c>
      <c r="I206" s="113" t="s">
        <v>210</v>
      </c>
      <c r="J206" s="22">
        <v>18.5</v>
      </c>
      <c r="K206" s="116">
        <v>750000</v>
      </c>
      <c r="L206" s="116">
        <v>390492</v>
      </c>
      <c r="M206" s="116">
        <f t="shared" ref="M206:M211" si="13">ROUND((L206*$D$8/1000),0)</f>
        <v>10007955</v>
      </c>
      <c r="N206" s="116">
        <v>36909</v>
      </c>
      <c r="O206" s="116">
        <v>10044864</v>
      </c>
    </row>
    <row r="207" spans="1:15" x14ac:dyDescent="0.2">
      <c r="A207" s="111" t="s">
        <v>544</v>
      </c>
      <c r="B207" s="111" t="s">
        <v>699</v>
      </c>
      <c r="C207" s="83">
        <v>582</v>
      </c>
      <c r="D207" s="83" t="s">
        <v>549</v>
      </c>
      <c r="E207" s="113" t="s">
        <v>58</v>
      </c>
      <c r="F207" s="21">
        <v>45</v>
      </c>
      <c r="G207" s="113" t="s">
        <v>519</v>
      </c>
      <c r="H207" s="22">
        <v>4.5</v>
      </c>
      <c r="I207" s="113" t="s">
        <v>210</v>
      </c>
      <c r="J207" s="22">
        <v>18.5</v>
      </c>
      <c r="K207" s="116">
        <v>45000</v>
      </c>
      <c r="L207" s="116">
        <v>23762</v>
      </c>
      <c r="M207" s="116">
        <f t="shared" si="13"/>
        <v>608998</v>
      </c>
      <c r="N207" s="116">
        <v>2247</v>
      </c>
      <c r="O207" s="116">
        <v>611245</v>
      </c>
    </row>
    <row r="208" spans="1:15" x14ac:dyDescent="0.2">
      <c r="A208" s="111" t="s">
        <v>544</v>
      </c>
      <c r="B208" s="111" t="s">
        <v>699</v>
      </c>
      <c r="C208" s="83">
        <v>582</v>
      </c>
      <c r="D208" s="83" t="s">
        <v>549</v>
      </c>
      <c r="E208" s="113" t="s">
        <v>58</v>
      </c>
      <c r="F208" s="21">
        <v>19</v>
      </c>
      <c r="G208" s="113" t="s">
        <v>471</v>
      </c>
      <c r="H208" s="22">
        <v>4.5</v>
      </c>
      <c r="I208" s="113" t="s">
        <v>210</v>
      </c>
      <c r="J208" s="22">
        <v>18.5</v>
      </c>
      <c r="K208" s="116">
        <v>19000</v>
      </c>
      <c r="L208" s="116">
        <v>25573</v>
      </c>
      <c r="M208" s="116">
        <f t="shared" si="13"/>
        <v>655413</v>
      </c>
      <c r="N208" s="116">
        <v>2417</v>
      </c>
      <c r="O208" s="116">
        <v>657830</v>
      </c>
    </row>
    <row r="209" spans="1:15" x14ac:dyDescent="0.2">
      <c r="A209" s="111" t="s">
        <v>544</v>
      </c>
      <c r="B209" s="111" t="s">
        <v>699</v>
      </c>
      <c r="C209" s="83">
        <v>582</v>
      </c>
      <c r="D209" s="83" t="s">
        <v>549</v>
      </c>
      <c r="E209" s="113" t="s">
        <v>58</v>
      </c>
      <c r="F209" s="21">
        <v>9</v>
      </c>
      <c r="G209" s="113" t="s">
        <v>472</v>
      </c>
      <c r="H209" s="22">
        <v>4.5</v>
      </c>
      <c r="I209" s="113" t="s">
        <v>210</v>
      </c>
      <c r="J209" s="22">
        <v>18.5</v>
      </c>
      <c r="K209" s="116">
        <v>9000</v>
      </c>
      <c r="L209" s="116">
        <v>12114</v>
      </c>
      <c r="M209" s="116">
        <f t="shared" si="13"/>
        <v>310471</v>
      </c>
      <c r="N209" s="116">
        <v>1145</v>
      </c>
      <c r="O209" s="116">
        <v>311616</v>
      </c>
    </row>
    <row r="210" spans="1:15" x14ac:dyDescent="0.2">
      <c r="A210" s="111" t="s">
        <v>544</v>
      </c>
      <c r="B210" s="111" t="s">
        <v>699</v>
      </c>
      <c r="C210" s="83">
        <v>582</v>
      </c>
      <c r="D210" s="83" t="s">
        <v>549</v>
      </c>
      <c r="E210" s="113" t="s">
        <v>58</v>
      </c>
      <c r="F210" s="21">
        <v>24.6</v>
      </c>
      <c r="G210" s="113" t="s">
        <v>520</v>
      </c>
      <c r="H210" s="22">
        <v>4.5</v>
      </c>
      <c r="I210" s="113" t="s">
        <v>210</v>
      </c>
      <c r="J210" s="22">
        <v>18.5</v>
      </c>
      <c r="K210" s="116">
        <v>24600</v>
      </c>
      <c r="L210" s="116">
        <v>33111</v>
      </c>
      <c r="M210" s="116">
        <f t="shared" si="13"/>
        <v>848605</v>
      </c>
      <c r="N210" s="116">
        <v>3130</v>
      </c>
      <c r="O210" s="116">
        <v>851735</v>
      </c>
    </row>
    <row r="211" spans="1:15" x14ac:dyDescent="0.2">
      <c r="A211" s="111" t="s">
        <v>544</v>
      </c>
      <c r="B211" s="111" t="s">
        <v>699</v>
      </c>
      <c r="C211" s="83">
        <v>582</v>
      </c>
      <c r="D211" s="83" t="s">
        <v>549</v>
      </c>
      <c r="E211" s="113" t="s">
        <v>58</v>
      </c>
      <c r="F211" s="21">
        <v>112.4</v>
      </c>
      <c r="G211" s="113" t="s">
        <v>551</v>
      </c>
      <c r="H211" s="22">
        <v>4.5</v>
      </c>
      <c r="I211" s="113" t="s">
        <v>210</v>
      </c>
      <c r="J211" s="22">
        <v>18.5</v>
      </c>
      <c r="K211" s="116">
        <v>112400</v>
      </c>
      <c r="L211" s="116">
        <v>151286</v>
      </c>
      <c r="M211" s="116">
        <f t="shared" si="13"/>
        <v>3877323</v>
      </c>
      <c r="N211" s="116">
        <v>14300</v>
      </c>
      <c r="O211" s="116">
        <v>3891623</v>
      </c>
    </row>
    <row r="212" spans="1:15" x14ac:dyDescent="0.2">
      <c r="A212" s="111"/>
      <c r="B212" s="111"/>
      <c r="C212" s="83"/>
      <c r="D212" s="83"/>
      <c r="E212" s="113"/>
      <c r="F212" s="21"/>
      <c r="G212" s="113"/>
      <c r="H212" s="22"/>
      <c r="I212" s="113"/>
      <c r="J212" s="22"/>
      <c r="K212" s="159"/>
      <c r="L212" s="116"/>
      <c r="M212" s="116"/>
      <c r="N212" s="116"/>
      <c r="O212" s="116"/>
    </row>
    <row r="213" spans="1:15" x14ac:dyDescent="0.2">
      <c r="A213" s="111" t="s">
        <v>150</v>
      </c>
      <c r="B213" s="111" t="s">
        <v>699</v>
      </c>
      <c r="C213" s="83">
        <v>607</v>
      </c>
      <c r="D213" s="83" t="s">
        <v>573</v>
      </c>
      <c r="E213" s="113" t="s">
        <v>125</v>
      </c>
      <c r="F213" s="21">
        <v>52800000</v>
      </c>
      <c r="G213" s="113" t="s">
        <v>456</v>
      </c>
      <c r="H213" s="22">
        <v>7.5</v>
      </c>
      <c r="I213" s="113" t="s">
        <v>213</v>
      </c>
      <c r="J213" s="22">
        <v>9.75</v>
      </c>
      <c r="K213" s="116">
        <v>52800000000</v>
      </c>
      <c r="L213" s="116">
        <v>0</v>
      </c>
      <c r="M213" s="116">
        <v>0</v>
      </c>
      <c r="N213" s="116"/>
      <c r="O213" s="116"/>
    </row>
    <row r="214" spans="1:15" x14ac:dyDescent="0.2">
      <c r="A214" s="111" t="s">
        <v>150</v>
      </c>
      <c r="B214" s="111" t="s">
        <v>699</v>
      </c>
      <c r="C214" s="83">
        <v>607</v>
      </c>
      <c r="D214" s="83" t="s">
        <v>573</v>
      </c>
      <c r="E214" s="113" t="s">
        <v>125</v>
      </c>
      <c r="F214" s="21">
        <v>2700000</v>
      </c>
      <c r="G214" s="113" t="s">
        <v>574</v>
      </c>
      <c r="H214" s="22">
        <v>9</v>
      </c>
      <c r="I214" s="113" t="s">
        <v>213</v>
      </c>
      <c r="J214" s="22">
        <v>9.75</v>
      </c>
      <c r="K214" s="116">
        <v>2700000000</v>
      </c>
      <c r="L214" s="116">
        <v>0</v>
      </c>
      <c r="M214" s="116">
        <f>ROUND((L214/1000),0)</f>
        <v>0</v>
      </c>
      <c r="N214" s="116"/>
      <c r="O214" s="116"/>
    </row>
    <row r="215" spans="1:15" x14ac:dyDescent="0.2">
      <c r="A215" s="111" t="s">
        <v>150</v>
      </c>
      <c r="B215" s="111" t="s">
        <v>699</v>
      </c>
      <c r="C215" s="83">
        <v>607</v>
      </c>
      <c r="D215" s="83" t="s">
        <v>573</v>
      </c>
      <c r="E215" s="113" t="s">
        <v>125</v>
      </c>
      <c r="F215" s="21">
        <v>4500000</v>
      </c>
      <c r="G215" s="113" t="s">
        <v>474</v>
      </c>
      <c r="H215" s="22">
        <v>0</v>
      </c>
      <c r="I215" s="113" t="s">
        <v>213</v>
      </c>
      <c r="J215" s="22">
        <v>10</v>
      </c>
      <c r="K215" s="116">
        <v>4500000000</v>
      </c>
      <c r="L215" s="116">
        <v>0</v>
      </c>
      <c r="M215" s="116">
        <f t="shared" ref="M215" si="14">ROUND((L215/1000),0)</f>
        <v>0</v>
      </c>
      <c r="N215" s="116"/>
      <c r="O215" s="116"/>
    </row>
    <row r="216" spans="1:15" x14ac:dyDescent="0.2">
      <c r="A216" s="111"/>
      <c r="B216" s="111"/>
      <c r="C216" s="83"/>
      <c r="D216" s="83"/>
      <c r="E216" s="113"/>
      <c r="F216" s="21"/>
      <c r="G216" s="113"/>
      <c r="H216" s="22"/>
      <c r="I216" s="113"/>
      <c r="J216" s="22"/>
      <c r="K216" s="116"/>
      <c r="L216" s="116"/>
      <c r="M216" s="116"/>
      <c r="N216" s="116"/>
      <c r="O216" s="116"/>
    </row>
    <row r="217" spans="1:15" x14ac:dyDescent="0.2">
      <c r="A217" s="111" t="s">
        <v>591</v>
      </c>
      <c r="B217" s="111" t="s">
        <v>699</v>
      </c>
      <c r="C217" s="83">
        <v>626</v>
      </c>
      <c r="D217" s="83" t="s">
        <v>582</v>
      </c>
      <c r="E217" s="113" t="s">
        <v>495</v>
      </c>
      <c r="F217" s="21">
        <v>100000</v>
      </c>
      <c r="G217" s="113" t="s">
        <v>589</v>
      </c>
      <c r="H217" s="22">
        <v>0</v>
      </c>
      <c r="I217" s="113" t="s">
        <v>212</v>
      </c>
      <c r="J217" s="22">
        <v>0.5</v>
      </c>
      <c r="K217" s="116"/>
      <c r="L217" s="116"/>
      <c r="M217" s="116"/>
      <c r="N217" s="116"/>
      <c r="O217" s="116"/>
    </row>
    <row r="218" spans="1:15" x14ac:dyDescent="0.2">
      <c r="A218" s="111" t="s">
        <v>591</v>
      </c>
      <c r="B218" s="111" t="s">
        <v>699</v>
      </c>
      <c r="C218" s="83">
        <v>626</v>
      </c>
      <c r="D218" s="83" t="s">
        <v>582</v>
      </c>
      <c r="E218" s="113" t="s">
        <v>495</v>
      </c>
      <c r="F218" s="21">
        <v>100000</v>
      </c>
      <c r="G218" s="113" t="s">
        <v>590</v>
      </c>
      <c r="H218" s="22">
        <v>0</v>
      </c>
      <c r="I218" s="113" t="s">
        <v>212</v>
      </c>
      <c r="J218" s="22">
        <v>0.25</v>
      </c>
      <c r="K218" s="116"/>
      <c r="L218" s="116"/>
      <c r="M218" s="116"/>
      <c r="N218" s="116"/>
      <c r="O218" s="116"/>
    </row>
    <row r="219" spans="1:15" x14ac:dyDescent="0.2">
      <c r="A219" s="111" t="s">
        <v>112</v>
      </c>
      <c r="B219" s="111" t="s">
        <v>699</v>
      </c>
      <c r="C219" s="83">
        <v>628</v>
      </c>
      <c r="D219" s="83" t="s">
        <v>594</v>
      </c>
      <c r="E219" s="113" t="s">
        <v>125</v>
      </c>
      <c r="F219" s="21">
        <v>33500000</v>
      </c>
      <c r="G219" s="113" t="s">
        <v>596</v>
      </c>
      <c r="H219" s="22">
        <v>6.5</v>
      </c>
      <c r="I219" s="113" t="s">
        <v>213</v>
      </c>
      <c r="J219" s="22">
        <v>7.25</v>
      </c>
      <c r="K219" s="116">
        <v>33500000000</v>
      </c>
      <c r="L219" s="116">
        <v>0</v>
      </c>
      <c r="M219" s="116">
        <f t="shared" ref="M219:M224" si="15">ROUND((L219/1000),0)</f>
        <v>0</v>
      </c>
      <c r="N219" s="116"/>
      <c r="O219" s="116"/>
    </row>
    <row r="220" spans="1:15" x14ac:dyDescent="0.2">
      <c r="A220" s="111" t="s">
        <v>112</v>
      </c>
      <c r="B220" s="111" t="s">
        <v>699</v>
      </c>
      <c r="C220" s="83">
        <v>628</v>
      </c>
      <c r="D220" s="83" t="s">
        <v>594</v>
      </c>
      <c r="E220" s="113" t="s">
        <v>125</v>
      </c>
      <c r="F220" s="21">
        <v>6500000</v>
      </c>
      <c r="G220" s="113" t="s">
        <v>597</v>
      </c>
      <c r="H220" s="22">
        <v>0</v>
      </c>
      <c r="I220" s="113" t="s">
        <v>213</v>
      </c>
      <c r="J220" s="22">
        <v>7.5</v>
      </c>
      <c r="K220" s="116">
        <v>6500000000</v>
      </c>
      <c r="L220" s="116">
        <v>6500000000</v>
      </c>
      <c r="M220" s="116">
        <v>0</v>
      </c>
      <c r="N220" s="116"/>
      <c r="O220" s="116"/>
    </row>
    <row r="221" spans="1:15" x14ac:dyDescent="0.2">
      <c r="A221" s="111" t="s">
        <v>690</v>
      </c>
      <c r="B221" s="111" t="s">
        <v>699</v>
      </c>
      <c r="C221" s="83">
        <v>657</v>
      </c>
      <c r="D221" s="83" t="s">
        <v>607</v>
      </c>
      <c r="E221" s="113" t="s">
        <v>125</v>
      </c>
      <c r="F221" s="21">
        <v>26100000</v>
      </c>
      <c r="G221" s="113" t="s">
        <v>608</v>
      </c>
      <c r="H221" s="22">
        <v>7</v>
      </c>
      <c r="I221" s="113" t="s">
        <v>213</v>
      </c>
      <c r="J221" s="22">
        <v>6.5</v>
      </c>
      <c r="K221" s="116">
        <v>26100000000</v>
      </c>
      <c r="L221" s="116">
        <v>26100000000</v>
      </c>
      <c r="M221" s="116">
        <f t="shared" si="15"/>
        <v>26100000</v>
      </c>
      <c r="N221" s="116">
        <v>146779</v>
      </c>
      <c r="O221" s="116">
        <v>26246779</v>
      </c>
    </row>
    <row r="222" spans="1:15" x14ac:dyDescent="0.2">
      <c r="A222" s="111" t="s">
        <v>690</v>
      </c>
      <c r="B222" s="111" t="s">
        <v>699</v>
      </c>
      <c r="C222" s="83">
        <v>657</v>
      </c>
      <c r="D222" s="83" t="s">
        <v>607</v>
      </c>
      <c r="E222" s="113" t="s">
        <v>125</v>
      </c>
      <c r="F222" s="21">
        <v>18900000</v>
      </c>
      <c r="G222" s="113" t="s">
        <v>609</v>
      </c>
      <c r="H222" s="22">
        <v>0</v>
      </c>
      <c r="I222" s="113" t="s">
        <v>213</v>
      </c>
      <c r="J222" s="22">
        <v>6.75</v>
      </c>
      <c r="K222" s="116">
        <v>18900000000</v>
      </c>
      <c r="L222" s="116">
        <v>18900000000</v>
      </c>
      <c r="M222" s="116">
        <f t="shared" si="15"/>
        <v>18900000</v>
      </c>
      <c r="N222" s="116">
        <v>0</v>
      </c>
      <c r="O222" s="116">
        <v>18900000</v>
      </c>
    </row>
    <row r="223" spans="1:15" x14ac:dyDescent="0.2">
      <c r="A223" s="111" t="s">
        <v>150</v>
      </c>
      <c r="B223" s="111" t="s">
        <v>699</v>
      </c>
      <c r="C223" s="83">
        <v>658</v>
      </c>
      <c r="D223" s="86" t="s">
        <v>610</v>
      </c>
      <c r="E223" s="113" t="s">
        <v>125</v>
      </c>
      <c r="F223" s="21">
        <v>10000000</v>
      </c>
      <c r="G223" s="113" t="s">
        <v>611</v>
      </c>
      <c r="H223" s="22">
        <v>7</v>
      </c>
      <c r="I223" s="113" t="s">
        <v>213</v>
      </c>
      <c r="J223" s="22">
        <v>5</v>
      </c>
      <c r="K223" s="116">
        <v>10000000000</v>
      </c>
      <c r="L223" s="116">
        <v>10000000000</v>
      </c>
      <c r="M223" s="116">
        <f t="shared" si="15"/>
        <v>10000000</v>
      </c>
      <c r="N223" s="116">
        <v>58111</v>
      </c>
      <c r="O223" s="116">
        <v>10058111</v>
      </c>
    </row>
    <row r="224" spans="1:15" x14ac:dyDescent="0.2">
      <c r="A224" s="111" t="s">
        <v>525</v>
      </c>
      <c r="B224" s="111" t="s">
        <v>699</v>
      </c>
      <c r="C224" s="83">
        <v>658</v>
      </c>
      <c r="D224" s="86" t="s">
        <v>610</v>
      </c>
      <c r="E224" s="113" t="s">
        <v>125</v>
      </c>
      <c r="F224" s="21">
        <v>50</v>
      </c>
      <c r="G224" s="113" t="s">
        <v>612</v>
      </c>
      <c r="H224" s="22">
        <v>8.5</v>
      </c>
      <c r="I224" s="113" t="s">
        <v>213</v>
      </c>
      <c r="J224" s="22">
        <v>5.25</v>
      </c>
      <c r="K224" s="116">
        <v>50000</v>
      </c>
      <c r="L224" s="116">
        <v>73664</v>
      </c>
      <c r="M224" s="116">
        <f t="shared" si="15"/>
        <v>74</v>
      </c>
      <c r="N224" s="116">
        <v>0</v>
      </c>
      <c r="O224" s="116">
        <v>74</v>
      </c>
    </row>
    <row r="225" spans="1:15" x14ac:dyDescent="0.2">
      <c r="A225" s="111"/>
      <c r="B225" s="111"/>
      <c r="C225" s="83"/>
      <c r="D225" s="86"/>
      <c r="E225" s="113"/>
      <c r="F225" s="21"/>
      <c r="G225" s="113"/>
      <c r="H225" s="22"/>
      <c r="I225" s="113"/>
      <c r="J225" s="22"/>
      <c r="K225" s="116"/>
      <c r="L225" s="116"/>
      <c r="M225" s="116"/>
      <c r="N225" s="116"/>
      <c r="O225" s="116"/>
    </row>
    <row r="226" spans="1:15" x14ac:dyDescent="0.2">
      <c r="A226" s="111" t="s">
        <v>630</v>
      </c>
      <c r="B226" s="111" t="s">
        <v>699</v>
      </c>
      <c r="C226" s="83">
        <v>693</v>
      </c>
      <c r="D226" s="86" t="s">
        <v>618</v>
      </c>
      <c r="E226" s="113" t="s">
        <v>495</v>
      </c>
      <c r="F226" s="21">
        <v>50000</v>
      </c>
      <c r="G226" s="113" t="s">
        <v>61</v>
      </c>
      <c r="H226" s="22">
        <v>0</v>
      </c>
      <c r="I226" s="113" t="s">
        <v>212</v>
      </c>
      <c r="J226" s="22">
        <v>8.3333333333333329E-2</v>
      </c>
      <c r="K226" s="116"/>
      <c r="L226" s="116"/>
      <c r="M226" s="116"/>
      <c r="N226" s="116"/>
      <c r="O226" s="116"/>
    </row>
    <row r="227" spans="1:15" x14ac:dyDescent="0.2">
      <c r="A227" s="111" t="s">
        <v>630</v>
      </c>
      <c r="B227" s="111" t="s">
        <v>699</v>
      </c>
      <c r="C227" s="83">
        <v>693</v>
      </c>
      <c r="D227" s="86" t="s">
        <v>618</v>
      </c>
      <c r="E227" s="113" t="s">
        <v>495</v>
      </c>
      <c r="F227" s="21">
        <v>50000</v>
      </c>
      <c r="G227" s="113" t="s">
        <v>62</v>
      </c>
      <c r="H227" s="22">
        <v>0</v>
      </c>
      <c r="I227" s="113" t="s">
        <v>212</v>
      </c>
      <c r="J227" s="22">
        <v>0.25</v>
      </c>
      <c r="K227" s="116"/>
      <c r="L227" s="116"/>
      <c r="M227" s="116"/>
      <c r="N227" s="116"/>
      <c r="O227" s="116"/>
    </row>
    <row r="228" spans="1:15" x14ac:dyDescent="0.2">
      <c r="A228" s="111" t="s">
        <v>630</v>
      </c>
      <c r="B228" s="111" t="s">
        <v>699</v>
      </c>
      <c r="C228" s="83">
        <v>693</v>
      </c>
      <c r="D228" s="86" t="s">
        <v>618</v>
      </c>
      <c r="E228" s="113" t="s">
        <v>495</v>
      </c>
      <c r="F228" s="21">
        <v>50000</v>
      </c>
      <c r="G228" s="113" t="s">
        <v>553</v>
      </c>
      <c r="H228" s="22">
        <v>0</v>
      </c>
      <c r="I228" s="113" t="s">
        <v>212</v>
      </c>
      <c r="J228" s="22">
        <v>0.5</v>
      </c>
      <c r="K228" s="116"/>
      <c r="L228" s="116"/>
      <c r="M228" s="116"/>
      <c r="N228" s="116"/>
      <c r="O228" s="116"/>
    </row>
    <row r="229" spans="1:15" x14ac:dyDescent="0.2">
      <c r="A229" s="111" t="s">
        <v>630</v>
      </c>
      <c r="B229" s="111" t="s">
        <v>699</v>
      </c>
      <c r="C229" s="83">
        <v>693</v>
      </c>
      <c r="D229" s="86" t="s">
        <v>618</v>
      </c>
      <c r="E229" s="113" t="s">
        <v>495</v>
      </c>
      <c r="F229" s="21">
        <v>50000</v>
      </c>
      <c r="G229" s="113" t="s">
        <v>619</v>
      </c>
      <c r="H229" s="22">
        <v>0</v>
      </c>
      <c r="I229" s="113" t="s">
        <v>212</v>
      </c>
      <c r="J229" s="22">
        <v>1</v>
      </c>
      <c r="K229" s="116"/>
      <c r="L229" s="116"/>
      <c r="M229" s="116"/>
      <c r="N229" s="116"/>
      <c r="O229" s="116"/>
    </row>
    <row r="230" spans="1:15" x14ac:dyDescent="0.2">
      <c r="A230" s="111" t="s">
        <v>630</v>
      </c>
      <c r="B230" s="111" t="s">
        <v>699</v>
      </c>
      <c r="C230" s="83">
        <v>693</v>
      </c>
      <c r="D230" s="86" t="s">
        <v>618</v>
      </c>
      <c r="E230" s="113" t="s">
        <v>495</v>
      </c>
      <c r="F230" s="21">
        <v>50000</v>
      </c>
      <c r="G230" s="113" t="s">
        <v>620</v>
      </c>
      <c r="H230" s="22">
        <v>0</v>
      </c>
      <c r="I230" s="113" t="s">
        <v>212</v>
      </c>
      <c r="J230" s="22">
        <v>1.5</v>
      </c>
      <c r="K230" s="116"/>
      <c r="L230" s="116"/>
      <c r="M230" s="116"/>
      <c r="N230" s="116"/>
      <c r="O230" s="116"/>
    </row>
    <row r="231" spans="1:15" x14ac:dyDescent="0.2">
      <c r="A231" s="111" t="s">
        <v>630</v>
      </c>
      <c r="B231" s="111" t="s">
        <v>699</v>
      </c>
      <c r="C231" s="83">
        <v>693</v>
      </c>
      <c r="D231" s="86" t="s">
        <v>618</v>
      </c>
      <c r="E231" s="113" t="s">
        <v>125</v>
      </c>
      <c r="F231" s="21">
        <v>25000000</v>
      </c>
      <c r="G231" s="113" t="s">
        <v>63</v>
      </c>
      <c r="H231" s="22">
        <v>0</v>
      </c>
      <c r="I231" s="113" t="s">
        <v>212</v>
      </c>
      <c r="J231" s="22">
        <v>8.3333333333333329E-2</v>
      </c>
      <c r="K231" s="116"/>
      <c r="L231" s="116"/>
      <c r="M231" s="116"/>
      <c r="N231" s="116"/>
      <c r="O231" s="116"/>
    </row>
    <row r="232" spans="1:15" x14ac:dyDescent="0.2">
      <c r="A232" s="111" t="s">
        <v>630</v>
      </c>
      <c r="B232" s="111" t="s">
        <v>699</v>
      </c>
      <c r="C232" s="83">
        <v>693</v>
      </c>
      <c r="D232" s="86" t="s">
        <v>618</v>
      </c>
      <c r="E232" s="113" t="s">
        <v>125</v>
      </c>
      <c r="F232" s="21">
        <v>25000000</v>
      </c>
      <c r="G232" s="113" t="s">
        <v>564</v>
      </c>
      <c r="H232" s="22">
        <v>0</v>
      </c>
      <c r="I232" s="113" t="s">
        <v>212</v>
      </c>
      <c r="J232" s="22">
        <v>0.25</v>
      </c>
      <c r="K232" s="116"/>
      <c r="L232" s="116"/>
      <c r="M232" s="116"/>
      <c r="N232" s="116"/>
      <c r="O232" s="116"/>
    </row>
    <row r="233" spans="1:15" x14ac:dyDescent="0.2">
      <c r="A233" s="111" t="s">
        <v>630</v>
      </c>
      <c r="B233" s="111" t="s">
        <v>699</v>
      </c>
      <c r="C233" s="83">
        <v>693</v>
      </c>
      <c r="D233" s="86" t="s">
        <v>618</v>
      </c>
      <c r="E233" s="113" t="s">
        <v>125</v>
      </c>
      <c r="F233" s="21">
        <v>25000000</v>
      </c>
      <c r="G233" s="113" t="s">
        <v>554</v>
      </c>
      <c r="H233" s="22">
        <v>0</v>
      </c>
      <c r="I233" s="113" t="s">
        <v>212</v>
      </c>
      <c r="J233" s="22">
        <v>0.5</v>
      </c>
      <c r="K233" s="116"/>
      <c r="L233" s="116"/>
      <c r="M233" s="116"/>
      <c r="N233" s="116"/>
      <c r="O233" s="116"/>
    </row>
    <row r="234" spans="1:15" x14ac:dyDescent="0.2">
      <c r="A234" s="111" t="s">
        <v>630</v>
      </c>
      <c r="B234" s="111" t="s">
        <v>699</v>
      </c>
      <c r="C234" s="83">
        <v>693</v>
      </c>
      <c r="D234" s="86" t="s">
        <v>618</v>
      </c>
      <c r="E234" s="113" t="s">
        <v>125</v>
      </c>
      <c r="F234" s="21">
        <v>25000000</v>
      </c>
      <c r="G234" s="113" t="s">
        <v>621</v>
      </c>
      <c r="H234" s="22">
        <v>0</v>
      </c>
      <c r="I234" s="113" t="s">
        <v>212</v>
      </c>
      <c r="J234" s="22">
        <v>1</v>
      </c>
      <c r="K234" s="116"/>
      <c r="L234" s="116"/>
      <c r="M234" s="116"/>
      <c r="N234" s="116"/>
      <c r="O234" s="116"/>
    </row>
    <row r="235" spans="1:15" x14ac:dyDescent="0.2">
      <c r="A235" s="111" t="s">
        <v>630</v>
      </c>
      <c r="B235" s="111" t="s">
        <v>699</v>
      </c>
      <c r="C235" s="83">
        <v>693</v>
      </c>
      <c r="D235" s="86" t="s">
        <v>618</v>
      </c>
      <c r="E235" s="113" t="s">
        <v>125</v>
      </c>
      <c r="F235" s="21">
        <v>25000000</v>
      </c>
      <c r="G235" s="113" t="s">
        <v>622</v>
      </c>
      <c r="H235" s="22">
        <v>0</v>
      </c>
      <c r="I235" s="113" t="s">
        <v>212</v>
      </c>
      <c r="J235" s="22">
        <v>1.5</v>
      </c>
      <c r="K235" s="116"/>
      <c r="L235" s="116"/>
      <c r="M235" s="116"/>
      <c r="N235" s="116"/>
      <c r="O235" s="116"/>
    </row>
    <row r="236" spans="1:15" x14ac:dyDescent="0.2">
      <c r="A236" s="111" t="s">
        <v>630</v>
      </c>
      <c r="B236" s="111" t="s">
        <v>699</v>
      </c>
      <c r="C236" s="83">
        <v>693</v>
      </c>
      <c r="D236" s="86" t="s">
        <v>618</v>
      </c>
      <c r="E236" s="113" t="s">
        <v>125</v>
      </c>
      <c r="F236" s="21">
        <v>25000000</v>
      </c>
      <c r="G236" s="113" t="s">
        <v>67</v>
      </c>
      <c r="H236" s="22">
        <v>0</v>
      </c>
      <c r="I236" s="113" t="s">
        <v>212</v>
      </c>
      <c r="J236" s="22">
        <v>0.25</v>
      </c>
      <c r="K236" s="116"/>
      <c r="L236" s="116"/>
      <c r="M236" s="116"/>
      <c r="N236" s="116"/>
      <c r="O236" s="116"/>
    </row>
    <row r="237" spans="1:15" x14ac:dyDescent="0.2">
      <c r="A237" s="111" t="s">
        <v>630</v>
      </c>
      <c r="B237" s="111" t="s">
        <v>699</v>
      </c>
      <c r="C237" s="83">
        <v>693</v>
      </c>
      <c r="D237" s="86" t="s">
        <v>618</v>
      </c>
      <c r="E237" s="113" t="s">
        <v>125</v>
      </c>
      <c r="F237" s="21">
        <v>25000000</v>
      </c>
      <c r="G237" s="113" t="s">
        <v>565</v>
      </c>
      <c r="H237" s="22">
        <v>0</v>
      </c>
      <c r="I237" s="113" t="s">
        <v>212</v>
      </c>
      <c r="J237" s="22">
        <v>0.5</v>
      </c>
      <c r="K237" s="116"/>
      <c r="L237" s="116"/>
      <c r="M237" s="116"/>
      <c r="N237" s="116"/>
      <c r="O237" s="116"/>
    </row>
    <row r="238" spans="1:15" x14ac:dyDescent="0.2">
      <c r="A238" s="111" t="s">
        <v>630</v>
      </c>
      <c r="B238" s="111" t="s">
        <v>699</v>
      </c>
      <c r="C238" s="83">
        <v>693</v>
      </c>
      <c r="D238" s="86" t="s">
        <v>618</v>
      </c>
      <c r="E238" s="113" t="s">
        <v>125</v>
      </c>
      <c r="F238" s="21">
        <v>25000000</v>
      </c>
      <c r="G238" s="113" t="s">
        <v>555</v>
      </c>
      <c r="H238" s="22">
        <v>0</v>
      </c>
      <c r="I238" s="113" t="s">
        <v>212</v>
      </c>
      <c r="J238" s="22">
        <v>1</v>
      </c>
      <c r="K238" s="116"/>
      <c r="L238" s="116"/>
      <c r="M238" s="116"/>
      <c r="N238" s="116"/>
      <c r="O238" s="116"/>
    </row>
    <row r="239" spans="1:15" x14ac:dyDescent="0.2">
      <c r="A239" s="111" t="s">
        <v>630</v>
      </c>
      <c r="B239" s="111" t="s">
        <v>699</v>
      </c>
      <c r="C239" s="83">
        <v>693</v>
      </c>
      <c r="D239" s="86" t="s">
        <v>618</v>
      </c>
      <c r="E239" s="113" t="s">
        <v>125</v>
      </c>
      <c r="F239" s="21">
        <v>25000000</v>
      </c>
      <c r="G239" s="113" t="s">
        <v>623</v>
      </c>
      <c r="H239" s="22">
        <v>0</v>
      </c>
      <c r="I239" s="113" t="s">
        <v>212</v>
      </c>
      <c r="J239" s="22">
        <v>1.5</v>
      </c>
      <c r="K239" s="116"/>
      <c r="L239" s="116"/>
      <c r="M239" s="116"/>
      <c r="N239" s="116"/>
      <c r="O239" s="116"/>
    </row>
    <row r="240" spans="1:15" x14ac:dyDescent="0.2">
      <c r="A240" s="111" t="s">
        <v>630</v>
      </c>
      <c r="B240" s="111" t="s">
        <v>699</v>
      </c>
      <c r="C240" s="83">
        <v>693</v>
      </c>
      <c r="D240" s="86" t="s">
        <v>618</v>
      </c>
      <c r="E240" s="113" t="s">
        <v>58</v>
      </c>
      <c r="F240" s="21">
        <v>1100</v>
      </c>
      <c r="G240" s="113" t="s">
        <v>624</v>
      </c>
      <c r="H240" s="22">
        <v>0</v>
      </c>
      <c r="I240" s="113" t="s">
        <v>212</v>
      </c>
      <c r="J240" s="22">
        <v>0.25</v>
      </c>
      <c r="K240" s="116"/>
      <c r="L240" s="116"/>
      <c r="M240" s="116"/>
      <c r="N240" s="116"/>
      <c r="O240" s="116"/>
    </row>
    <row r="241" spans="1:15" x14ac:dyDescent="0.2">
      <c r="A241" s="111" t="s">
        <v>630</v>
      </c>
      <c r="B241" s="111" t="s">
        <v>699</v>
      </c>
      <c r="C241" s="83">
        <v>693</v>
      </c>
      <c r="D241" s="86" t="s">
        <v>618</v>
      </c>
      <c r="E241" s="113" t="s">
        <v>58</v>
      </c>
      <c r="F241" s="21">
        <v>1100</v>
      </c>
      <c r="G241" s="113" t="s">
        <v>566</v>
      </c>
      <c r="H241" s="22">
        <v>0</v>
      </c>
      <c r="I241" s="113" t="s">
        <v>212</v>
      </c>
      <c r="J241" s="22">
        <v>0.5</v>
      </c>
      <c r="K241" s="116"/>
      <c r="L241" s="116"/>
      <c r="M241" s="116"/>
      <c r="N241" s="116"/>
      <c r="O241" s="116"/>
    </row>
    <row r="242" spans="1:15" x14ac:dyDescent="0.2">
      <c r="A242" s="111" t="s">
        <v>630</v>
      </c>
      <c r="B242" s="111" t="s">
        <v>699</v>
      </c>
      <c r="C242" s="83">
        <v>693</v>
      </c>
      <c r="D242" s="86" t="s">
        <v>618</v>
      </c>
      <c r="E242" s="113" t="s">
        <v>58</v>
      </c>
      <c r="F242" s="21">
        <v>1100</v>
      </c>
      <c r="G242" s="113" t="s">
        <v>556</v>
      </c>
      <c r="H242" s="22">
        <v>0</v>
      </c>
      <c r="I242" s="113" t="s">
        <v>212</v>
      </c>
      <c r="J242" s="22">
        <v>1</v>
      </c>
      <c r="K242" s="116"/>
      <c r="L242" s="116"/>
      <c r="M242" s="116"/>
      <c r="N242" s="116"/>
      <c r="O242" s="116"/>
    </row>
    <row r="243" spans="1:15" x14ac:dyDescent="0.2">
      <c r="A243" s="111" t="s">
        <v>630</v>
      </c>
      <c r="B243" s="111" t="s">
        <v>699</v>
      </c>
      <c r="C243" s="83">
        <v>693</v>
      </c>
      <c r="D243" s="86" t="s">
        <v>618</v>
      </c>
      <c r="E243" s="113" t="s">
        <v>58</v>
      </c>
      <c r="F243" s="21">
        <v>1100</v>
      </c>
      <c r="G243" s="113" t="s">
        <v>625</v>
      </c>
      <c r="H243" s="22">
        <v>0</v>
      </c>
      <c r="I243" s="113" t="s">
        <v>212</v>
      </c>
      <c r="J243" s="22">
        <v>1.5</v>
      </c>
      <c r="K243" s="116"/>
      <c r="L243" s="116"/>
      <c r="M243" s="116"/>
      <c r="N243" s="116"/>
      <c r="O243" s="116"/>
    </row>
    <row r="244" spans="1:15" x14ac:dyDescent="0.2">
      <c r="A244" s="111" t="s">
        <v>630</v>
      </c>
      <c r="B244" s="111" t="s">
        <v>699</v>
      </c>
      <c r="C244" s="83">
        <v>693</v>
      </c>
      <c r="D244" s="86" t="s">
        <v>618</v>
      </c>
      <c r="E244" s="113" t="s">
        <v>495</v>
      </c>
      <c r="F244" s="21">
        <v>50000</v>
      </c>
      <c r="G244" s="113" t="s">
        <v>626</v>
      </c>
      <c r="H244" s="22">
        <v>0</v>
      </c>
      <c r="I244" s="113" t="s">
        <v>212</v>
      </c>
      <c r="J244" s="22">
        <v>0.25</v>
      </c>
      <c r="K244" s="116"/>
      <c r="L244" s="116"/>
      <c r="M244" s="116"/>
      <c r="N244" s="116"/>
      <c r="O244" s="116"/>
    </row>
    <row r="245" spans="1:15" x14ac:dyDescent="0.2">
      <c r="A245" s="111" t="s">
        <v>630</v>
      </c>
      <c r="B245" s="111" t="s">
        <v>699</v>
      </c>
      <c r="C245" s="83">
        <v>693</v>
      </c>
      <c r="D245" s="86" t="s">
        <v>618</v>
      </c>
      <c r="E245" s="113" t="s">
        <v>495</v>
      </c>
      <c r="F245" s="21">
        <v>50000</v>
      </c>
      <c r="G245" s="113" t="s">
        <v>567</v>
      </c>
      <c r="H245" s="22">
        <v>0</v>
      </c>
      <c r="I245" s="113" t="s">
        <v>212</v>
      </c>
      <c r="J245" s="22">
        <v>0.5</v>
      </c>
      <c r="K245" s="116"/>
      <c r="L245" s="116"/>
      <c r="M245" s="116"/>
      <c r="N245" s="116"/>
      <c r="O245" s="116"/>
    </row>
    <row r="246" spans="1:15" x14ac:dyDescent="0.2">
      <c r="A246" s="111" t="s">
        <v>630</v>
      </c>
      <c r="B246" s="111" t="s">
        <v>699</v>
      </c>
      <c r="C246" s="83">
        <v>693</v>
      </c>
      <c r="D246" s="86" t="s">
        <v>618</v>
      </c>
      <c r="E246" s="113" t="s">
        <v>495</v>
      </c>
      <c r="F246" s="21">
        <v>50000</v>
      </c>
      <c r="G246" s="113" t="s">
        <v>557</v>
      </c>
      <c r="H246" s="22">
        <v>0</v>
      </c>
      <c r="I246" s="113" t="s">
        <v>212</v>
      </c>
      <c r="J246" s="22">
        <v>1</v>
      </c>
      <c r="K246" s="116"/>
      <c r="L246" s="116"/>
      <c r="M246" s="116"/>
      <c r="N246" s="116"/>
      <c r="O246" s="116"/>
    </row>
    <row r="247" spans="1:15" x14ac:dyDescent="0.2">
      <c r="A247" s="111" t="s">
        <v>630</v>
      </c>
      <c r="B247" s="111" t="s">
        <v>699</v>
      </c>
      <c r="C247" s="83">
        <v>693</v>
      </c>
      <c r="D247" s="86" t="s">
        <v>618</v>
      </c>
      <c r="E247" s="113" t="s">
        <v>495</v>
      </c>
      <c r="F247" s="21">
        <v>50000</v>
      </c>
      <c r="G247" s="113" t="s">
        <v>627</v>
      </c>
      <c r="H247" s="22">
        <v>0</v>
      </c>
      <c r="I247" s="113" t="s">
        <v>212</v>
      </c>
      <c r="J247" s="22">
        <v>1.5</v>
      </c>
      <c r="K247" s="116"/>
      <c r="L247" s="116"/>
      <c r="M247" s="116"/>
      <c r="N247" s="116"/>
      <c r="O247" s="116"/>
    </row>
    <row r="248" spans="1:15" x14ac:dyDescent="0.2">
      <c r="A248" s="111" t="s">
        <v>630</v>
      </c>
      <c r="B248" s="111" t="s">
        <v>699</v>
      </c>
      <c r="C248" s="83">
        <v>693</v>
      </c>
      <c r="D248" s="86" t="s">
        <v>618</v>
      </c>
      <c r="E248" s="113" t="s">
        <v>58</v>
      </c>
      <c r="F248" s="21">
        <v>1100</v>
      </c>
      <c r="G248" s="113" t="s">
        <v>628</v>
      </c>
      <c r="H248" s="22">
        <v>0</v>
      </c>
      <c r="I248" s="113" t="s">
        <v>212</v>
      </c>
      <c r="J248" s="22">
        <v>0.25</v>
      </c>
      <c r="K248" s="116"/>
      <c r="L248" s="116"/>
      <c r="M248" s="116"/>
      <c r="N248" s="116"/>
      <c r="O248" s="116"/>
    </row>
    <row r="249" spans="1:15" x14ac:dyDescent="0.2">
      <c r="A249" s="111" t="s">
        <v>630</v>
      </c>
      <c r="B249" s="111" t="s">
        <v>699</v>
      </c>
      <c r="C249" s="83">
        <v>693</v>
      </c>
      <c r="D249" s="86" t="s">
        <v>618</v>
      </c>
      <c r="E249" s="113" t="s">
        <v>58</v>
      </c>
      <c r="F249" s="21">
        <v>1100</v>
      </c>
      <c r="G249" s="113" t="s">
        <v>568</v>
      </c>
      <c r="H249" s="22">
        <v>0</v>
      </c>
      <c r="I249" s="113" t="s">
        <v>212</v>
      </c>
      <c r="J249" s="22">
        <v>0.5</v>
      </c>
      <c r="K249" s="116"/>
      <c r="L249" s="116"/>
      <c r="M249" s="116"/>
      <c r="N249" s="116"/>
      <c r="O249" s="116"/>
    </row>
    <row r="250" spans="1:15" x14ac:dyDescent="0.2">
      <c r="A250" s="111" t="s">
        <v>630</v>
      </c>
      <c r="B250" s="111" t="s">
        <v>699</v>
      </c>
      <c r="C250" s="83">
        <v>693</v>
      </c>
      <c r="D250" s="86" t="s">
        <v>618</v>
      </c>
      <c r="E250" s="113" t="s">
        <v>58</v>
      </c>
      <c r="F250" s="21">
        <v>1100</v>
      </c>
      <c r="G250" s="113" t="s">
        <v>558</v>
      </c>
      <c r="H250" s="22">
        <v>0</v>
      </c>
      <c r="I250" s="113" t="s">
        <v>212</v>
      </c>
      <c r="J250" s="22">
        <v>1</v>
      </c>
      <c r="K250" s="116"/>
      <c r="L250" s="116"/>
      <c r="M250" s="116"/>
      <c r="N250" s="116"/>
      <c r="O250" s="116"/>
    </row>
    <row r="251" spans="1:15" x14ac:dyDescent="0.2">
      <c r="A251" s="111" t="s">
        <v>630</v>
      </c>
      <c r="B251" s="111" t="s">
        <v>699</v>
      </c>
      <c r="C251" s="83">
        <v>693</v>
      </c>
      <c r="D251" s="86" t="s">
        <v>618</v>
      </c>
      <c r="E251" s="113" t="s">
        <v>58</v>
      </c>
      <c r="F251" s="21">
        <v>1100</v>
      </c>
      <c r="G251" s="113" t="s">
        <v>629</v>
      </c>
      <c r="H251" s="22">
        <v>0</v>
      </c>
      <c r="I251" s="113" t="s">
        <v>212</v>
      </c>
      <c r="J251" s="22">
        <v>1.5</v>
      </c>
      <c r="K251" s="116"/>
      <c r="L251" s="116"/>
      <c r="M251" s="116"/>
      <c r="N251" s="116"/>
      <c r="O251" s="116"/>
    </row>
    <row r="252" spans="1:15" x14ac:dyDescent="0.2">
      <c r="A252" s="111" t="s">
        <v>630</v>
      </c>
      <c r="B252" s="111" t="s">
        <v>699</v>
      </c>
      <c r="C252" s="83">
        <v>693</v>
      </c>
      <c r="D252" s="86" t="s">
        <v>618</v>
      </c>
      <c r="E252" s="113" t="s">
        <v>58</v>
      </c>
      <c r="F252" s="87">
        <v>1E-3</v>
      </c>
      <c r="G252" s="113" t="s">
        <v>563</v>
      </c>
      <c r="H252" s="22">
        <v>0</v>
      </c>
      <c r="I252" s="113" t="s">
        <v>212</v>
      </c>
      <c r="J252" s="22">
        <v>1.5027777777777778</v>
      </c>
      <c r="K252" s="116"/>
      <c r="L252" s="116"/>
      <c r="M252" s="116"/>
      <c r="N252" s="116"/>
      <c r="O252" s="116"/>
    </row>
    <row r="253" spans="1:15" x14ac:dyDescent="0.2">
      <c r="A253" s="111"/>
      <c r="B253" s="111"/>
      <c r="C253" s="83"/>
      <c r="D253" s="86"/>
      <c r="E253" s="113"/>
      <c r="F253" s="21"/>
      <c r="G253" s="113"/>
      <c r="H253" s="22"/>
      <c r="I253" s="113"/>
      <c r="J253" s="22"/>
      <c r="K253" s="116"/>
      <c r="L253" s="116"/>
      <c r="M253" s="116"/>
      <c r="N253" s="116"/>
      <c r="O253" s="116"/>
    </row>
    <row r="254" spans="1:15" x14ac:dyDescent="0.2">
      <c r="A254" s="111" t="s">
        <v>150</v>
      </c>
      <c r="B254" s="111" t="s">
        <v>699</v>
      </c>
      <c r="C254" s="83">
        <v>707</v>
      </c>
      <c r="D254" s="86" t="s">
        <v>636</v>
      </c>
      <c r="E254" s="113" t="s">
        <v>58</v>
      </c>
      <c r="F254" s="21">
        <v>1267</v>
      </c>
      <c r="G254" s="113" t="s">
        <v>503</v>
      </c>
      <c r="H254" s="22">
        <v>4.5407200000000003</v>
      </c>
      <c r="I254" s="113" t="s">
        <v>213</v>
      </c>
      <c r="J254" s="22">
        <v>6</v>
      </c>
      <c r="K254" s="116">
        <v>1267000</v>
      </c>
      <c r="L254" s="116">
        <v>347216.79</v>
      </c>
      <c r="M254" s="116">
        <f t="shared" ref="M254:M255" si="16">ROUND((L254*$D$8/1000),0)</f>
        <v>8898850</v>
      </c>
      <c r="N254" s="116">
        <v>53876</v>
      </c>
      <c r="O254" s="116">
        <v>8952726</v>
      </c>
    </row>
    <row r="255" spans="1:15" x14ac:dyDescent="0.2">
      <c r="A255" s="111" t="s">
        <v>150</v>
      </c>
      <c r="B255" s="111" t="s">
        <v>699</v>
      </c>
      <c r="C255" s="83">
        <v>707</v>
      </c>
      <c r="D255" s="86" t="s">
        <v>636</v>
      </c>
      <c r="E255" s="113" t="s">
        <v>58</v>
      </c>
      <c r="F255" s="87">
        <v>1E-3</v>
      </c>
      <c r="G255" s="113" t="s">
        <v>504</v>
      </c>
      <c r="H255" s="22">
        <v>0</v>
      </c>
      <c r="I255" s="113" t="s">
        <v>213</v>
      </c>
      <c r="J255" s="22">
        <v>6</v>
      </c>
      <c r="K255" s="116">
        <v>1</v>
      </c>
      <c r="L255" s="116">
        <v>1</v>
      </c>
      <c r="M255" s="116">
        <f t="shared" si="16"/>
        <v>26</v>
      </c>
      <c r="N255" s="116">
        <v>0</v>
      </c>
      <c r="O255" s="116">
        <v>26</v>
      </c>
    </row>
    <row r="256" spans="1:15" x14ac:dyDescent="0.2">
      <c r="A256" s="111"/>
      <c r="B256" s="111"/>
      <c r="C256" s="83"/>
      <c r="D256" s="86"/>
      <c r="E256" s="113"/>
      <c r="F256" s="87"/>
      <c r="G256" s="113"/>
      <c r="H256" s="22"/>
      <c r="I256" s="113"/>
      <c r="J256" s="22"/>
      <c r="K256" s="116"/>
      <c r="L256" s="116"/>
      <c r="M256" s="116"/>
      <c r="N256" s="116"/>
      <c r="O256" s="116"/>
    </row>
    <row r="257" spans="1:15" x14ac:dyDescent="0.2">
      <c r="A257" s="111" t="s">
        <v>630</v>
      </c>
      <c r="B257" s="111" t="s">
        <v>699</v>
      </c>
      <c r="C257" s="83">
        <v>734</v>
      </c>
      <c r="D257" s="86" t="s">
        <v>669</v>
      </c>
      <c r="E257" s="113" t="s">
        <v>58</v>
      </c>
      <c r="F257" s="87">
        <v>1200</v>
      </c>
      <c r="G257" s="113" t="s">
        <v>61</v>
      </c>
      <c r="H257" s="22">
        <v>0</v>
      </c>
      <c r="I257" s="113" t="s">
        <v>212</v>
      </c>
      <c r="J257" s="22">
        <v>1</v>
      </c>
      <c r="K257" s="116"/>
      <c r="L257" s="116"/>
      <c r="M257" s="116"/>
      <c r="N257" s="116"/>
      <c r="O257" s="116"/>
    </row>
    <row r="258" spans="1:15" x14ac:dyDescent="0.2">
      <c r="A258" s="111" t="s">
        <v>630</v>
      </c>
      <c r="B258" s="111" t="s">
        <v>699</v>
      </c>
      <c r="C258" s="83">
        <v>734</v>
      </c>
      <c r="D258" s="86" t="s">
        <v>669</v>
      </c>
      <c r="E258" s="113" t="s">
        <v>58</v>
      </c>
      <c r="F258" s="87">
        <v>1200</v>
      </c>
      <c r="G258" s="113" t="s">
        <v>62</v>
      </c>
      <c r="H258" s="22">
        <v>0</v>
      </c>
      <c r="I258" s="113" t="s">
        <v>212</v>
      </c>
      <c r="J258" s="22">
        <v>1.5013698630136987</v>
      </c>
      <c r="K258" s="116"/>
      <c r="L258" s="116"/>
      <c r="M258" s="116"/>
      <c r="N258" s="116"/>
      <c r="O258" s="116"/>
    </row>
    <row r="259" spans="1:15" x14ac:dyDescent="0.2">
      <c r="A259" s="111" t="s">
        <v>630</v>
      </c>
      <c r="B259" s="111" t="s">
        <v>699</v>
      </c>
      <c r="C259" s="83">
        <v>734</v>
      </c>
      <c r="D259" s="86" t="s">
        <v>669</v>
      </c>
      <c r="E259" s="113" t="s">
        <v>58</v>
      </c>
      <c r="F259" s="87">
        <v>1200</v>
      </c>
      <c r="G259" s="113" t="s">
        <v>553</v>
      </c>
      <c r="H259" s="22">
        <v>0</v>
      </c>
      <c r="I259" s="113" t="s">
        <v>212</v>
      </c>
      <c r="J259" s="22">
        <v>2</v>
      </c>
      <c r="K259" s="116"/>
      <c r="L259" s="116"/>
      <c r="M259" s="116"/>
      <c r="N259" s="116"/>
      <c r="O259" s="116"/>
    </row>
    <row r="260" spans="1:15" x14ac:dyDescent="0.2">
      <c r="A260" s="111" t="s">
        <v>630</v>
      </c>
      <c r="B260" s="111" t="s">
        <v>699</v>
      </c>
      <c r="C260" s="83">
        <v>734</v>
      </c>
      <c r="D260" s="86" t="s">
        <v>669</v>
      </c>
      <c r="E260" s="113" t="s">
        <v>58</v>
      </c>
      <c r="F260" s="87">
        <v>1200</v>
      </c>
      <c r="G260" s="113" t="s">
        <v>619</v>
      </c>
      <c r="H260" s="22">
        <v>0</v>
      </c>
      <c r="I260" s="113" t="s">
        <v>212</v>
      </c>
      <c r="J260" s="22">
        <v>2.5013698630136987</v>
      </c>
      <c r="K260" s="116"/>
      <c r="L260" s="116"/>
      <c r="M260" s="116"/>
      <c r="N260" s="116"/>
      <c r="O260" s="116"/>
    </row>
    <row r="261" spans="1:15" x14ac:dyDescent="0.2">
      <c r="A261" s="111" t="s">
        <v>630</v>
      </c>
      <c r="B261" s="111" t="s">
        <v>699</v>
      </c>
      <c r="C261" s="83">
        <v>734</v>
      </c>
      <c r="D261" s="86" t="s">
        <v>669</v>
      </c>
      <c r="E261" s="113" t="s">
        <v>58</v>
      </c>
      <c r="F261" s="87">
        <v>1200</v>
      </c>
      <c r="G261" s="113" t="s">
        <v>620</v>
      </c>
      <c r="H261" s="22">
        <v>0</v>
      </c>
      <c r="I261" s="113" t="s">
        <v>212</v>
      </c>
      <c r="J261" s="22">
        <v>3</v>
      </c>
      <c r="K261" s="116"/>
      <c r="L261" s="116"/>
      <c r="M261" s="116"/>
      <c r="N261" s="116"/>
      <c r="O261" s="116"/>
    </row>
    <row r="262" spans="1:15" x14ac:dyDescent="0.2">
      <c r="A262" s="111" t="s">
        <v>630</v>
      </c>
      <c r="B262" s="111" t="s">
        <v>699</v>
      </c>
      <c r="C262" s="83">
        <v>734</v>
      </c>
      <c r="D262" s="86" t="s">
        <v>669</v>
      </c>
      <c r="E262" s="113" t="s">
        <v>58</v>
      </c>
      <c r="F262" s="87">
        <v>1200</v>
      </c>
      <c r="G262" s="113" t="s">
        <v>670</v>
      </c>
      <c r="H262" s="22">
        <v>0</v>
      </c>
      <c r="I262" s="113" t="s">
        <v>212</v>
      </c>
      <c r="J262" s="22">
        <v>3.5013698630136987</v>
      </c>
      <c r="K262" s="116"/>
      <c r="L262" s="116"/>
      <c r="M262" s="116"/>
      <c r="N262" s="116"/>
      <c r="O262" s="116"/>
    </row>
    <row r="263" spans="1:15" x14ac:dyDescent="0.2">
      <c r="A263" s="111" t="s">
        <v>630</v>
      </c>
      <c r="B263" s="111" t="s">
        <v>699</v>
      </c>
      <c r="C263" s="83">
        <v>734</v>
      </c>
      <c r="D263" s="86" t="s">
        <v>669</v>
      </c>
      <c r="E263" s="113" t="s">
        <v>58</v>
      </c>
      <c r="F263" s="87">
        <v>1200</v>
      </c>
      <c r="G263" s="113" t="s">
        <v>671</v>
      </c>
      <c r="H263" s="22">
        <v>0</v>
      </c>
      <c r="I263" s="113" t="s">
        <v>212</v>
      </c>
      <c r="J263" s="22">
        <v>4</v>
      </c>
      <c r="K263" s="116"/>
      <c r="L263" s="116"/>
      <c r="M263" s="116"/>
      <c r="N263" s="116"/>
      <c r="O263" s="116"/>
    </row>
    <row r="264" spans="1:15" x14ac:dyDescent="0.2">
      <c r="A264" s="111" t="s">
        <v>630</v>
      </c>
      <c r="B264" s="111" t="s">
        <v>699</v>
      </c>
      <c r="C264" s="83">
        <v>734</v>
      </c>
      <c r="D264" s="86" t="s">
        <v>669</v>
      </c>
      <c r="E264" s="113" t="s">
        <v>58</v>
      </c>
      <c r="F264" s="87">
        <v>1200</v>
      </c>
      <c r="G264" s="113" t="s">
        <v>672</v>
      </c>
      <c r="H264" s="22">
        <v>0</v>
      </c>
      <c r="I264" s="113" t="s">
        <v>212</v>
      </c>
      <c r="J264" s="22">
        <v>4.5013698630136982</v>
      </c>
      <c r="K264" s="116"/>
      <c r="L264" s="116"/>
      <c r="M264" s="116"/>
      <c r="N264" s="116"/>
      <c r="O264" s="116"/>
    </row>
    <row r="265" spans="1:15" x14ac:dyDescent="0.2">
      <c r="A265" s="111" t="s">
        <v>630</v>
      </c>
      <c r="B265" s="111" t="s">
        <v>699</v>
      </c>
      <c r="C265" s="83">
        <v>734</v>
      </c>
      <c r="D265" s="86" t="s">
        <v>669</v>
      </c>
      <c r="E265" s="113" t="s">
        <v>58</v>
      </c>
      <c r="F265" s="87">
        <v>1200</v>
      </c>
      <c r="G265" s="113" t="s">
        <v>673</v>
      </c>
      <c r="H265" s="22">
        <v>0</v>
      </c>
      <c r="I265" s="113" t="s">
        <v>212</v>
      </c>
      <c r="J265" s="22">
        <v>5</v>
      </c>
      <c r="K265" s="116"/>
      <c r="L265" s="116"/>
      <c r="M265" s="116"/>
      <c r="N265" s="116"/>
      <c r="O265" s="116"/>
    </row>
    <row r="266" spans="1:15" x14ac:dyDescent="0.2">
      <c r="A266" s="111" t="s">
        <v>630</v>
      </c>
      <c r="B266" s="111" t="s">
        <v>699</v>
      </c>
      <c r="C266" s="83">
        <v>734</v>
      </c>
      <c r="D266" s="86" t="s">
        <v>669</v>
      </c>
      <c r="E266" s="113" t="s">
        <v>125</v>
      </c>
      <c r="F266" s="87">
        <v>30000000</v>
      </c>
      <c r="G266" s="113" t="s">
        <v>63</v>
      </c>
      <c r="H266" s="22">
        <v>0</v>
      </c>
      <c r="I266" s="113" t="s">
        <v>212</v>
      </c>
      <c r="J266" s="22">
        <v>1</v>
      </c>
      <c r="K266" s="116"/>
      <c r="L266" s="116"/>
      <c r="M266" s="116"/>
      <c r="N266" s="116"/>
      <c r="O266" s="116"/>
    </row>
    <row r="267" spans="1:15" x14ac:dyDescent="0.2">
      <c r="A267" s="111" t="s">
        <v>630</v>
      </c>
      <c r="B267" s="111" t="s">
        <v>699</v>
      </c>
      <c r="C267" s="83">
        <v>734</v>
      </c>
      <c r="D267" s="86" t="s">
        <v>669</v>
      </c>
      <c r="E267" s="113" t="s">
        <v>125</v>
      </c>
      <c r="F267" s="87">
        <v>30000000</v>
      </c>
      <c r="G267" s="113" t="s">
        <v>564</v>
      </c>
      <c r="H267" s="22">
        <v>0</v>
      </c>
      <c r="I267" s="113" t="s">
        <v>212</v>
      </c>
      <c r="J267" s="22">
        <v>1.5013698630136987</v>
      </c>
      <c r="K267" s="116"/>
      <c r="L267" s="116"/>
      <c r="M267" s="116"/>
      <c r="N267" s="116"/>
      <c r="O267" s="116"/>
    </row>
    <row r="268" spans="1:15" x14ac:dyDescent="0.2">
      <c r="A268" s="111" t="s">
        <v>630</v>
      </c>
      <c r="B268" s="111" t="s">
        <v>699</v>
      </c>
      <c r="C268" s="83">
        <v>734</v>
      </c>
      <c r="D268" s="86" t="s">
        <v>669</v>
      </c>
      <c r="E268" s="113" t="s">
        <v>125</v>
      </c>
      <c r="F268" s="87">
        <v>30000000</v>
      </c>
      <c r="G268" s="113" t="s">
        <v>554</v>
      </c>
      <c r="H268" s="22">
        <v>0</v>
      </c>
      <c r="I268" s="113" t="s">
        <v>212</v>
      </c>
      <c r="J268" s="22">
        <v>2</v>
      </c>
      <c r="K268" s="116"/>
      <c r="L268" s="116"/>
      <c r="M268" s="116"/>
      <c r="N268" s="116"/>
      <c r="O268" s="116"/>
    </row>
    <row r="269" spans="1:15" x14ac:dyDescent="0.2">
      <c r="A269" s="111" t="s">
        <v>630</v>
      </c>
      <c r="B269" s="111" t="s">
        <v>699</v>
      </c>
      <c r="C269" s="83">
        <v>734</v>
      </c>
      <c r="D269" s="86" t="s">
        <v>669</v>
      </c>
      <c r="E269" s="113" t="s">
        <v>125</v>
      </c>
      <c r="F269" s="87">
        <v>30000000</v>
      </c>
      <c r="G269" s="113" t="s">
        <v>621</v>
      </c>
      <c r="H269" s="22">
        <v>0</v>
      </c>
      <c r="I269" s="113" t="s">
        <v>212</v>
      </c>
      <c r="J269" s="22">
        <v>2.5013698630136987</v>
      </c>
      <c r="K269" s="116"/>
      <c r="L269" s="116"/>
      <c r="M269" s="116"/>
      <c r="N269" s="116"/>
      <c r="O269" s="116"/>
    </row>
    <row r="270" spans="1:15" x14ac:dyDescent="0.2">
      <c r="A270" s="111" t="s">
        <v>630</v>
      </c>
      <c r="B270" s="111" t="s">
        <v>699</v>
      </c>
      <c r="C270" s="83">
        <v>734</v>
      </c>
      <c r="D270" s="86" t="s">
        <v>669</v>
      </c>
      <c r="E270" s="113" t="s">
        <v>125</v>
      </c>
      <c r="F270" s="87">
        <v>30000000</v>
      </c>
      <c r="G270" s="113" t="s">
        <v>622</v>
      </c>
      <c r="H270" s="22">
        <v>0</v>
      </c>
      <c r="I270" s="113" t="s">
        <v>212</v>
      </c>
      <c r="J270" s="22">
        <v>3</v>
      </c>
      <c r="K270" s="116"/>
      <c r="L270" s="116"/>
      <c r="M270" s="116"/>
      <c r="N270" s="116"/>
      <c r="O270" s="116"/>
    </row>
    <row r="271" spans="1:15" x14ac:dyDescent="0.2">
      <c r="A271" s="111" t="s">
        <v>630</v>
      </c>
      <c r="B271" s="111" t="s">
        <v>699</v>
      </c>
      <c r="C271" s="83">
        <v>734</v>
      </c>
      <c r="D271" s="86" t="s">
        <v>669</v>
      </c>
      <c r="E271" s="113" t="s">
        <v>125</v>
      </c>
      <c r="F271" s="87">
        <v>30000000</v>
      </c>
      <c r="G271" s="113" t="s">
        <v>675</v>
      </c>
      <c r="H271" s="22">
        <v>0</v>
      </c>
      <c r="I271" s="113" t="s">
        <v>212</v>
      </c>
      <c r="J271" s="22">
        <v>3.5013698630136987</v>
      </c>
      <c r="K271" s="116"/>
      <c r="L271" s="116"/>
      <c r="M271" s="116"/>
      <c r="N271" s="116"/>
      <c r="O271" s="116"/>
    </row>
    <row r="272" spans="1:15" x14ac:dyDescent="0.2">
      <c r="A272" s="111" t="s">
        <v>630</v>
      </c>
      <c r="B272" s="111" t="s">
        <v>699</v>
      </c>
      <c r="C272" s="83">
        <v>734</v>
      </c>
      <c r="D272" s="86" t="s">
        <v>669</v>
      </c>
      <c r="E272" s="113" t="s">
        <v>125</v>
      </c>
      <c r="F272" s="87">
        <v>30000000</v>
      </c>
      <c r="G272" s="113" t="s">
        <v>676</v>
      </c>
      <c r="H272" s="22">
        <v>0</v>
      </c>
      <c r="I272" s="113" t="s">
        <v>212</v>
      </c>
      <c r="J272" s="22">
        <v>4</v>
      </c>
      <c r="K272" s="116"/>
      <c r="L272" s="116"/>
      <c r="M272" s="116"/>
      <c r="N272" s="116"/>
      <c r="O272" s="116"/>
    </row>
    <row r="273" spans="1:15" x14ac:dyDescent="0.2">
      <c r="A273" s="111" t="s">
        <v>630</v>
      </c>
      <c r="B273" s="111" t="s">
        <v>699</v>
      </c>
      <c r="C273" s="83">
        <v>734</v>
      </c>
      <c r="D273" s="86" t="s">
        <v>669</v>
      </c>
      <c r="E273" s="113" t="s">
        <v>125</v>
      </c>
      <c r="F273" s="87">
        <v>30000000</v>
      </c>
      <c r="G273" s="113" t="s">
        <v>677</v>
      </c>
      <c r="H273" s="22">
        <v>0</v>
      </c>
      <c r="I273" s="113" t="s">
        <v>212</v>
      </c>
      <c r="J273" s="22">
        <v>4.5013698630136982</v>
      </c>
      <c r="K273" s="116"/>
      <c r="L273" s="116"/>
      <c r="M273" s="116"/>
      <c r="N273" s="116"/>
      <c r="O273" s="116"/>
    </row>
    <row r="274" spans="1:15" x14ac:dyDescent="0.2">
      <c r="A274" s="111" t="s">
        <v>630</v>
      </c>
      <c r="B274" s="111" t="s">
        <v>699</v>
      </c>
      <c r="C274" s="83">
        <v>734</v>
      </c>
      <c r="D274" s="86" t="s">
        <v>669</v>
      </c>
      <c r="E274" s="113" t="s">
        <v>125</v>
      </c>
      <c r="F274" s="87">
        <v>30000000</v>
      </c>
      <c r="G274" s="113" t="s">
        <v>678</v>
      </c>
      <c r="H274" s="22">
        <v>0</v>
      </c>
      <c r="I274" s="113" t="s">
        <v>212</v>
      </c>
      <c r="J274" s="22">
        <v>5</v>
      </c>
      <c r="K274" s="116"/>
      <c r="L274" s="116"/>
      <c r="M274" s="116"/>
      <c r="N274" s="116"/>
      <c r="O274" s="116"/>
    </row>
    <row r="275" spans="1:15" x14ac:dyDescent="0.2">
      <c r="A275" s="111" t="s">
        <v>630</v>
      </c>
      <c r="B275" s="111" t="s">
        <v>699</v>
      </c>
      <c r="C275" s="83">
        <v>734</v>
      </c>
      <c r="D275" s="86" t="s">
        <v>669</v>
      </c>
      <c r="E275" s="113" t="s">
        <v>58</v>
      </c>
      <c r="F275" s="87">
        <v>2625</v>
      </c>
      <c r="G275" s="113" t="s">
        <v>67</v>
      </c>
      <c r="H275" s="22">
        <v>4</v>
      </c>
      <c r="I275" s="113" t="s">
        <v>214</v>
      </c>
      <c r="J275" s="22">
        <v>4</v>
      </c>
      <c r="K275" s="116"/>
      <c r="L275" s="116"/>
      <c r="M275" s="116"/>
      <c r="N275" s="116"/>
      <c r="O275" s="116"/>
    </row>
    <row r="276" spans="1:15" x14ac:dyDescent="0.2">
      <c r="A276" s="111" t="s">
        <v>630</v>
      </c>
      <c r="B276" s="111" t="s">
        <v>699</v>
      </c>
      <c r="C276" s="83">
        <v>734</v>
      </c>
      <c r="D276" s="86" t="s">
        <v>669</v>
      </c>
      <c r="E276" s="113" t="s">
        <v>125</v>
      </c>
      <c r="F276" s="87">
        <v>59500000</v>
      </c>
      <c r="G276" s="113" t="s">
        <v>565</v>
      </c>
      <c r="H276" s="22">
        <v>6.75</v>
      </c>
      <c r="I276" s="113" t="s">
        <v>214</v>
      </c>
      <c r="J276" s="22">
        <v>4</v>
      </c>
      <c r="K276" s="116"/>
      <c r="L276" s="116"/>
      <c r="M276" s="116"/>
      <c r="N276" s="116"/>
      <c r="O276" s="116"/>
    </row>
    <row r="277" spans="1:15" x14ac:dyDescent="0.2">
      <c r="A277" s="111" t="s">
        <v>630</v>
      </c>
      <c r="B277" s="111" t="s">
        <v>699</v>
      </c>
      <c r="C277" s="83">
        <v>734</v>
      </c>
      <c r="D277" s="86" t="s">
        <v>669</v>
      </c>
      <c r="E277" s="113" t="s">
        <v>58</v>
      </c>
      <c r="F277" s="87">
        <f>100/1000</f>
        <v>0.1</v>
      </c>
      <c r="G277" s="113" t="s">
        <v>674</v>
      </c>
      <c r="H277" s="22">
        <v>0</v>
      </c>
      <c r="I277" s="113" t="s">
        <v>212</v>
      </c>
      <c r="J277" s="22">
        <v>5.0027397260273974</v>
      </c>
      <c r="K277" s="116"/>
      <c r="L277" s="116"/>
      <c r="M277" s="116"/>
      <c r="N277" s="116"/>
      <c r="O277" s="116"/>
    </row>
    <row r="278" spans="1:15" x14ac:dyDescent="0.2">
      <c r="A278" s="111"/>
      <c r="B278" s="111"/>
      <c r="C278" s="83"/>
      <c r="D278" s="86"/>
      <c r="E278" s="113"/>
      <c r="F278" s="87"/>
      <c r="G278" s="113"/>
      <c r="H278" s="22"/>
      <c r="I278" s="113"/>
      <c r="J278" s="22"/>
      <c r="K278" s="116"/>
      <c r="L278" s="116"/>
      <c r="M278" s="116"/>
      <c r="N278" s="116"/>
      <c r="O278" s="116"/>
    </row>
    <row r="279" spans="1:15" x14ac:dyDescent="0.2">
      <c r="A279" s="111" t="s">
        <v>112</v>
      </c>
      <c r="B279" s="111" t="s">
        <v>699</v>
      </c>
      <c r="C279" s="83">
        <v>779</v>
      </c>
      <c r="D279" s="86" t="s">
        <v>688</v>
      </c>
      <c r="E279" s="113" t="s">
        <v>125</v>
      </c>
      <c r="F279" s="87">
        <v>24500000</v>
      </c>
      <c r="G279" s="113" t="s">
        <v>691</v>
      </c>
      <c r="H279" s="22">
        <v>7.7</v>
      </c>
      <c r="I279" s="113" t="s">
        <v>213</v>
      </c>
      <c r="J279" s="22">
        <v>7</v>
      </c>
      <c r="K279" s="116">
        <v>24500000000</v>
      </c>
      <c r="L279" s="116">
        <v>24500000000</v>
      </c>
      <c r="M279" s="116">
        <f>ROUND((L279/1000),0)</f>
        <v>24500000</v>
      </c>
      <c r="N279" s="116">
        <v>83844</v>
      </c>
      <c r="O279" s="116">
        <v>24583844</v>
      </c>
    </row>
    <row r="280" spans="1:15" x14ac:dyDescent="0.2">
      <c r="A280" s="111" t="s">
        <v>112</v>
      </c>
      <c r="B280" s="111" t="s">
        <v>699</v>
      </c>
      <c r="C280" s="83">
        <v>779</v>
      </c>
      <c r="D280" s="86" t="s">
        <v>688</v>
      </c>
      <c r="E280" s="113" t="s">
        <v>125</v>
      </c>
      <c r="F280" s="87">
        <v>10000</v>
      </c>
      <c r="G280" s="113" t="s">
        <v>692</v>
      </c>
      <c r="H280" s="22">
        <v>0</v>
      </c>
      <c r="I280" s="113" t="s">
        <v>213</v>
      </c>
      <c r="J280" s="22">
        <v>7.25</v>
      </c>
      <c r="K280" s="116">
        <v>10000000</v>
      </c>
      <c r="L280" s="116">
        <v>10000000</v>
      </c>
      <c r="M280" s="116">
        <f>ROUND((L280/1000),0)</f>
        <v>10000</v>
      </c>
      <c r="N280" s="116">
        <v>0</v>
      </c>
      <c r="O280" s="116">
        <v>10000</v>
      </c>
    </row>
    <row r="281" spans="1:15" x14ac:dyDescent="0.2">
      <c r="A281" s="111" t="s">
        <v>112</v>
      </c>
      <c r="B281" s="111" t="s">
        <v>699</v>
      </c>
      <c r="C281" s="83">
        <v>811</v>
      </c>
      <c r="D281" s="86" t="s">
        <v>693</v>
      </c>
      <c r="E281" s="113" t="s">
        <v>125</v>
      </c>
      <c r="F281" s="87">
        <v>25000000</v>
      </c>
      <c r="G281" s="113" t="s">
        <v>694</v>
      </c>
      <c r="H281" s="22">
        <v>5.8</v>
      </c>
      <c r="I281" s="113" t="s">
        <v>213</v>
      </c>
      <c r="J281" s="22">
        <v>5.25</v>
      </c>
      <c r="K281" s="116">
        <v>25000000000</v>
      </c>
      <c r="L281" s="116">
        <v>25000000000</v>
      </c>
      <c r="M281" s="116">
        <f>ROUND((L281/1000),0)</f>
        <v>25000000</v>
      </c>
      <c r="N281" s="116">
        <v>116990</v>
      </c>
      <c r="O281" s="116">
        <v>25116990</v>
      </c>
    </row>
    <row r="282" spans="1:15" x14ac:dyDescent="0.2">
      <c r="A282" s="111" t="s">
        <v>112</v>
      </c>
      <c r="B282" s="111" t="s">
        <v>699</v>
      </c>
      <c r="C282" s="83">
        <v>811</v>
      </c>
      <c r="D282" s="86" t="s">
        <v>693</v>
      </c>
      <c r="E282" s="113" t="s">
        <v>125</v>
      </c>
      <c r="F282" s="87">
        <v>10000</v>
      </c>
      <c r="G282" s="113" t="s">
        <v>695</v>
      </c>
      <c r="H282" s="22">
        <v>0</v>
      </c>
      <c r="I282" s="113" t="s">
        <v>213</v>
      </c>
      <c r="J282" s="22">
        <v>5.5</v>
      </c>
      <c r="K282" s="116">
        <v>10000000</v>
      </c>
      <c r="L282" s="116">
        <v>10000000</v>
      </c>
      <c r="M282" s="116">
        <f>ROUND((L282/1000),0)</f>
        <v>10000</v>
      </c>
      <c r="N282" s="116">
        <v>0</v>
      </c>
      <c r="O282" s="116">
        <v>10000</v>
      </c>
    </row>
    <row r="283" spans="1:15" x14ac:dyDescent="0.2">
      <c r="A283" s="111"/>
      <c r="B283" s="111"/>
      <c r="C283" s="83"/>
      <c r="D283" s="86"/>
      <c r="E283" s="113"/>
      <c r="F283" s="87"/>
      <c r="G283" s="113"/>
      <c r="H283" s="22"/>
      <c r="I283" s="113"/>
      <c r="J283" s="22"/>
      <c r="K283" s="116"/>
      <c r="L283" s="116"/>
      <c r="M283" s="116"/>
      <c r="N283" s="116"/>
      <c r="O283" s="116"/>
    </row>
    <row r="284" spans="1:15" x14ac:dyDescent="0.2">
      <c r="A284" s="111" t="s">
        <v>119</v>
      </c>
      <c r="B284" s="111" t="s">
        <v>700</v>
      </c>
      <c r="C284" s="83">
        <v>815</v>
      </c>
      <c r="D284" s="86" t="s">
        <v>701</v>
      </c>
      <c r="E284" s="113" t="s">
        <v>58</v>
      </c>
      <c r="F284" s="87">
        <v>4000</v>
      </c>
      <c r="G284" s="113"/>
      <c r="H284" s="22"/>
      <c r="I284" s="113"/>
      <c r="J284" s="22">
        <v>10</v>
      </c>
      <c r="K284" s="116"/>
      <c r="L284" s="116"/>
      <c r="M284" s="116"/>
      <c r="N284" s="116"/>
      <c r="O284" s="116"/>
    </row>
    <row r="285" spans="1:15" x14ac:dyDescent="0.2">
      <c r="A285" s="111" t="s">
        <v>707</v>
      </c>
      <c r="B285" s="111" t="s">
        <v>702</v>
      </c>
      <c r="C285" s="83">
        <v>815</v>
      </c>
      <c r="D285" s="86" t="s">
        <v>703</v>
      </c>
      <c r="E285" s="113" t="s">
        <v>125</v>
      </c>
      <c r="F285" s="87">
        <v>38100000</v>
      </c>
      <c r="G285" s="113" t="s">
        <v>61</v>
      </c>
      <c r="H285" s="22">
        <v>6.5</v>
      </c>
      <c r="I285" s="113" t="s">
        <v>214</v>
      </c>
      <c r="J285" s="22">
        <v>5</v>
      </c>
      <c r="K285" s="116"/>
      <c r="L285" s="116"/>
      <c r="M285" s="116"/>
      <c r="N285" s="116"/>
      <c r="O285" s="116"/>
    </row>
    <row r="286" spans="1:15" x14ac:dyDescent="0.2">
      <c r="A286" s="111" t="s">
        <v>707</v>
      </c>
      <c r="B286" s="111" t="s">
        <v>702</v>
      </c>
      <c r="C286" s="83">
        <v>815</v>
      </c>
      <c r="D286" s="86" t="s">
        <v>703</v>
      </c>
      <c r="E286" s="113" t="s">
        <v>125</v>
      </c>
      <c r="F286" s="87">
        <v>500000</v>
      </c>
      <c r="G286" s="113" t="s">
        <v>64</v>
      </c>
      <c r="H286" s="22">
        <v>0</v>
      </c>
      <c r="I286" s="113" t="s">
        <v>214</v>
      </c>
      <c r="J286" s="22">
        <v>5.08</v>
      </c>
      <c r="K286" s="116"/>
      <c r="L286" s="116"/>
      <c r="M286" s="116"/>
      <c r="N286" s="116"/>
      <c r="O286" s="116"/>
    </row>
    <row r="287" spans="1:15" x14ac:dyDescent="0.2">
      <c r="A287" s="111"/>
      <c r="B287" s="111"/>
      <c r="C287" s="83"/>
      <c r="D287" s="86"/>
      <c r="E287" s="113"/>
      <c r="F287" s="87"/>
      <c r="G287" s="113"/>
      <c r="H287" s="22"/>
      <c r="I287" s="113"/>
      <c r="J287" s="22"/>
      <c r="K287" s="116"/>
      <c r="L287" s="116"/>
      <c r="M287" s="116"/>
      <c r="N287" s="116"/>
      <c r="O287" s="116"/>
    </row>
    <row r="288" spans="1:15" ht="18.75" customHeight="1" x14ac:dyDescent="0.2">
      <c r="A288" s="23" t="s">
        <v>99</v>
      </c>
      <c r="B288" s="23"/>
      <c r="C288" s="24"/>
      <c r="D288" s="24"/>
      <c r="E288" s="25"/>
      <c r="F288" s="26"/>
      <c r="G288" s="25"/>
      <c r="H288" s="25"/>
      <c r="I288" s="25" t="s">
        <v>5</v>
      </c>
      <c r="J288" s="27"/>
      <c r="K288" s="55"/>
      <c r="L288" s="56"/>
      <c r="M288" s="57">
        <f>SUM(M10:M287)</f>
        <v>506701886</v>
      </c>
      <c r="N288" s="57">
        <f>SUM(N10:N287)</f>
        <v>12702019</v>
      </c>
      <c r="O288" s="57">
        <f>SUM(O10:O287)</f>
        <v>519403905</v>
      </c>
    </row>
    <row r="289" spans="1:15" ht="10.5" customHeight="1" x14ac:dyDescent="0.2">
      <c r="A289" s="31"/>
      <c r="B289" s="31"/>
      <c r="C289" s="32"/>
      <c r="D289" s="32"/>
      <c r="E289" s="112"/>
      <c r="F289" s="33"/>
      <c r="G289" s="112"/>
      <c r="H289" s="34"/>
      <c r="I289" s="35"/>
      <c r="J289" s="36"/>
      <c r="K289" s="58"/>
      <c r="L289" s="59"/>
      <c r="M289" s="59"/>
      <c r="N289" s="59"/>
      <c r="O289" s="59"/>
    </row>
    <row r="290" spans="1:15" x14ac:dyDescent="0.2">
      <c r="A290" s="163" t="s">
        <v>709</v>
      </c>
      <c r="B290" s="163"/>
      <c r="C290" s="163"/>
      <c r="D290" s="163" t="s">
        <v>712</v>
      </c>
      <c r="E290" s="115"/>
      <c r="F290" s="154"/>
      <c r="G290" s="115"/>
      <c r="H290" s="164"/>
      <c r="I290" s="35"/>
      <c r="J290" s="36"/>
      <c r="K290" s="58"/>
      <c r="L290" s="40"/>
      <c r="M290" s="40"/>
      <c r="N290" s="40"/>
      <c r="O290" s="40"/>
    </row>
    <row r="291" spans="1:15" x14ac:dyDescent="0.2">
      <c r="A291" s="163" t="s">
        <v>616</v>
      </c>
      <c r="B291" s="163"/>
      <c r="C291" s="83"/>
      <c r="D291" s="83"/>
      <c r="E291" s="115"/>
      <c r="F291" s="154"/>
      <c r="G291" s="115"/>
      <c r="H291" s="115"/>
      <c r="I291" s="40"/>
      <c r="J291" s="115"/>
      <c r="K291" s="40"/>
      <c r="L291" s="40"/>
      <c r="M291" s="40"/>
      <c r="N291" s="40"/>
      <c r="O291" s="40"/>
    </row>
    <row r="292" spans="1:15" x14ac:dyDescent="0.2">
      <c r="A292" s="163" t="s">
        <v>617</v>
      </c>
      <c r="B292" s="163"/>
      <c r="C292" s="83"/>
      <c r="D292" s="83"/>
      <c r="E292" s="115"/>
      <c r="F292" s="154"/>
      <c r="G292" s="115"/>
      <c r="H292" s="115"/>
      <c r="I292" s="115"/>
      <c r="J292" s="115"/>
      <c r="K292" s="40"/>
      <c r="L292" s="40"/>
      <c r="M292" s="40"/>
      <c r="N292" s="40"/>
      <c r="O292" s="40"/>
    </row>
    <row r="293" spans="1:15" x14ac:dyDescent="0.2">
      <c r="A293" s="163" t="s">
        <v>637</v>
      </c>
      <c r="B293" s="163"/>
      <c r="C293" s="83"/>
      <c r="D293" s="83"/>
      <c r="E293" s="115"/>
      <c r="F293" s="154"/>
      <c r="G293" s="115"/>
      <c r="H293" s="115"/>
      <c r="I293" s="115"/>
      <c r="J293" s="115"/>
      <c r="K293" s="40"/>
      <c r="L293" s="40"/>
      <c r="M293" s="40"/>
      <c r="N293" s="40"/>
      <c r="O293" s="40"/>
    </row>
    <row r="294" spans="1:15" x14ac:dyDescent="0.2">
      <c r="A294" s="163" t="s">
        <v>650</v>
      </c>
      <c r="B294" s="163"/>
      <c r="C294" s="83"/>
      <c r="D294" s="83"/>
      <c r="E294" s="115"/>
      <c r="F294" s="154"/>
      <c r="G294" s="115"/>
      <c r="H294" s="115"/>
      <c r="I294" s="115"/>
      <c r="J294" s="115"/>
      <c r="K294" s="40"/>
      <c r="L294" s="40"/>
      <c r="M294" s="40"/>
      <c r="N294" s="40"/>
      <c r="O294" s="40"/>
    </row>
    <row r="295" spans="1:15" x14ac:dyDescent="0.2">
      <c r="A295" s="163" t="s">
        <v>639</v>
      </c>
      <c r="B295" s="163"/>
      <c r="C295" s="83"/>
      <c r="D295" s="83"/>
      <c r="E295" s="115"/>
      <c r="F295" s="154"/>
      <c r="G295" s="115"/>
      <c r="H295" s="115"/>
      <c r="I295" s="115"/>
      <c r="J295" s="115"/>
      <c r="K295" s="40"/>
      <c r="L295" s="40"/>
      <c r="M295" s="40"/>
      <c r="N295" s="40"/>
      <c r="O295" s="40"/>
    </row>
    <row r="296" spans="1:15" x14ac:dyDescent="0.2">
      <c r="A296" s="165" t="s">
        <v>662</v>
      </c>
      <c r="B296" s="165"/>
      <c r="C296" s="165"/>
      <c r="D296" s="83"/>
      <c r="E296" s="115"/>
      <c r="F296" s="154"/>
      <c r="G296" s="115"/>
      <c r="H296" s="115"/>
      <c r="I296" s="115"/>
      <c r="J296" s="115"/>
      <c r="K296" s="40"/>
      <c r="L296" s="40"/>
      <c r="M296" s="40"/>
      <c r="N296" s="40"/>
      <c r="O296" s="40"/>
    </row>
    <row r="297" spans="1:15" x14ac:dyDescent="0.2">
      <c r="A297" s="165" t="s">
        <v>665</v>
      </c>
      <c r="B297" s="165"/>
      <c r="C297" s="83"/>
      <c r="D297" s="83"/>
      <c r="E297" s="115"/>
      <c r="F297" s="154"/>
      <c r="G297" s="115"/>
      <c r="H297" s="115"/>
      <c r="I297" s="115"/>
      <c r="J297" s="115"/>
      <c r="K297" s="40"/>
      <c r="L297" s="40"/>
      <c r="M297" s="40"/>
      <c r="N297" s="40"/>
      <c r="O297" s="40"/>
    </row>
    <row r="298" spans="1:15" x14ac:dyDescent="0.2">
      <c r="A298" s="165" t="s">
        <v>648</v>
      </c>
      <c r="B298" s="165"/>
      <c r="C298" s="83"/>
      <c r="D298" s="83"/>
      <c r="E298" s="115"/>
      <c r="F298" s="154"/>
      <c r="G298" s="115"/>
      <c r="H298" s="115"/>
      <c r="I298" s="115"/>
      <c r="J298" s="115"/>
      <c r="K298" s="40"/>
      <c r="L298" s="40"/>
      <c r="M298" s="40"/>
      <c r="N298" s="40"/>
      <c r="O298" s="40"/>
    </row>
    <row r="299" spans="1:15" x14ac:dyDescent="0.2">
      <c r="A299" s="165" t="s">
        <v>664</v>
      </c>
      <c r="B299" s="165"/>
      <c r="C299" s="83"/>
      <c r="D299" s="83"/>
      <c r="E299" s="115"/>
      <c r="F299" s="154"/>
      <c r="G299" s="115"/>
      <c r="H299" s="115"/>
      <c r="I299" s="115"/>
      <c r="J299" s="115"/>
      <c r="K299" s="40"/>
      <c r="L299" s="40"/>
      <c r="M299" s="40"/>
      <c r="N299" s="40"/>
      <c r="O299" s="40"/>
    </row>
    <row r="300" spans="1:15" x14ac:dyDescent="0.2">
      <c r="A300" s="111" t="s">
        <v>660</v>
      </c>
      <c r="B300" s="111"/>
      <c r="C300" s="111" t="s">
        <v>663</v>
      </c>
      <c r="D300" s="83"/>
      <c r="E300" s="115"/>
      <c r="F300" s="154"/>
      <c r="G300" s="115"/>
      <c r="H300" s="111" t="s">
        <v>666</v>
      </c>
      <c r="I300" s="115"/>
      <c r="J300" s="115"/>
      <c r="K300" s="40"/>
      <c r="L300" s="40"/>
      <c r="M300" s="40"/>
      <c r="N300" s="40"/>
      <c r="O300" s="40"/>
    </row>
    <row r="301" spans="1:15" x14ac:dyDescent="0.2">
      <c r="A301" s="111" t="s">
        <v>661</v>
      </c>
      <c r="B301" s="111"/>
      <c r="C301" s="111" t="s">
        <v>668</v>
      </c>
      <c r="D301" s="83"/>
      <c r="E301" s="115"/>
      <c r="F301" s="154"/>
      <c r="G301" s="115"/>
      <c r="H301" s="111" t="s">
        <v>667</v>
      </c>
      <c r="I301" s="115"/>
      <c r="J301" s="115"/>
      <c r="K301" s="40"/>
      <c r="L301" s="40"/>
      <c r="M301" s="40"/>
      <c r="N301" s="40"/>
      <c r="O301" s="40"/>
    </row>
    <row r="302" spans="1:15" x14ac:dyDescent="0.2">
      <c r="A302" s="115" t="s">
        <v>687</v>
      </c>
      <c r="B302" s="115"/>
      <c r="C302" s="83"/>
      <c r="D302" s="83"/>
      <c r="E302" s="115"/>
      <c r="F302" s="154"/>
      <c r="G302" s="115"/>
      <c r="H302" s="115"/>
      <c r="I302" s="115"/>
      <c r="J302" s="40"/>
      <c r="K302" s="40"/>
      <c r="L302" s="40"/>
      <c r="M302" s="40"/>
      <c r="N302" s="40"/>
      <c r="O302" s="40"/>
    </row>
    <row r="308" spans="3:15" x14ac:dyDescent="0.2">
      <c r="C308" s="5"/>
      <c r="D308" s="5"/>
      <c r="F308" s="5"/>
      <c r="K308" s="5"/>
      <c r="L308" s="5"/>
      <c r="M308" s="5"/>
      <c r="N308" s="5"/>
      <c r="O308" s="5"/>
    </row>
    <row r="312" spans="3:15" x14ac:dyDescent="0.2">
      <c r="E312" s="150"/>
    </row>
  </sheetData>
  <mergeCells count="3">
    <mergeCell ref="K5:L5"/>
    <mergeCell ref="E7:F7"/>
    <mergeCell ref="E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2"/>
  <sheetViews>
    <sheetView workbookViewId="0">
      <pane ySplit="8" topLeftCell="A9" activePane="bottomLeft" state="frozen"/>
      <selection pane="bottomLeft" activeCell="A3" sqref="A3"/>
    </sheetView>
  </sheetViews>
  <sheetFormatPr baseColWidth="10" defaultColWidth="11.7109375" defaultRowHeight="11.25" x14ac:dyDescent="0.2"/>
  <cols>
    <col min="1" max="1" width="21.42578125" style="115" customWidth="1"/>
    <col min="2" max="2" width="12.28515625" style="83" customWidth="1"/>
    <col min="3" max="3" width="6.28515625" style="115" customWidth="1"/>
    <col min="4" max="4" width="19.85546875" style="40" customWidth="1"/>
    <col min="5" max="5" width="14.7109375" style="40" customWidth="1"/>
    <col min="6" max="6" width="17.7109375" style="115" customWidth="1"/>
    <col min="7" max="16384" width="11.7109375" style="115"/>
  </cols>
  <sheetData>
    <row r="1" spans="1:6" x14ac:dyDescent="0.2">
      <c r="A1" s="167" t="s">
        <v>4</v>
      </c>
    </row>
    <row r="2" spans="1:6" x14ac:dyDescent="0.2">
      <c r="A2" s="130" t="s">
        <v>173</v>
      </c>
    </row>
    <row r="3" spans="1:6" x14ac:dyDescent="0.2">
      <c r="A3" s="133" t="s">
        <v>714</v>
      </c>
    </row>
    <row r="4" spans="1:6" x14ac:dyDescent="0.2">
      <c r="A4" s="155"/>
      <c r="B4" s="113"/>
      <c r="C4" s="155"/>
      <c r="D4" s="157"/>
      <c r="E4" s="157"/>
      <c r="F4" s="155"/>
    </row>
    <row r="5" spans="1:6" ht="12.75" customHeight="1" x14ac:dyDescent="0.2">
      <c r="A5" s="151"/>
      <c r="B5" s="141"/>
      <c r="C5" s="169"/>
      <c r="D5" s="170" t="s">
        <v>15</v>
      </c>
      <c r="E5" s="171"/>
      <c r="F5" s="172" t="s">
        <v>16</v>
      </c>
    </row>
    <row r="6" spans="1:6" ht="12.75" customHeight="1" x14ac:dyDescent="0.2">
      <c r="A6" s="152" t="s">
        <v>6</v>
      </c>
      <c r="B6" s="142" t="s">
        <v>7</v>
      </c>
      <c r="C6" s="138"/>
      <c r="D6" s="173" t="s">
        <v>29</v>
      </c>
      <c r="E6" s="173" t="s">
        <v>30</v>
      </c>
      <c r="F6" s="174" t="s">
        <v>31</v>
      </c>
    </row>
    <row r="7" spans="1:6" ht="12.75" customHeight="1" x14ac:dyDescent="0.2">
      <c r="A7" s="152" t="s">
        <v>22</v>
      </c>
      <c r="B7" s="142" t="s">
        <v>45</v>
      </c>
      <c r="C7" s="142" t="s">
        <v>9</v>
      </c>
      <c r="D7" s="173" t="s">
        <v>46</v>
      </c>
      <c r="E7" s="173" t="s">
        <v>47</v>
      </c>
      <c r="F7" s="174" t="s">
        <v>48</v>
      </c>
    </row>
    <row r="8" spans="1:6" x14ac:dyDescent="0.2">
      <c r="A8" s="153"/>
      <c r="B8" s="140"/>
      <c r="C8" s="139"/>
      <c r="D8" s="166" t="s">
        <v>55</v>
      </c>
      <c r="E8" s="166" t="s">
        <v>55</v>
      </c>
      <c r="F8" s="175" t="s">
        <v>55</v>
      </c>
    </row>
    <row r="9" spans="1:6" x14ac:dyDescent="0.2">
      <c r="A9" s="155"/>
      <c r="B9" s="113"/>
      <c r="C9" s="155"/>
      <c r="D9" s="168"/>
      <c r="E9" s="168"/>
      <c r="F9" s="134"/>
    </row>
    <row r="10" spans="1:6" x14ac:dyDescent="0.2">
      <c r="A10" s="111" t="s">
        <v>69</v>
      </c>
      <c r="B10" s="113">
        <v>199</v>
      </c>
      <c r="C10" s="11" t="s">
        <v>77</v>
      </c>
      <c r="D10" s="114">
        <v>224528</v>
      </c>
      <c r="E10" s="114">
        <v>34530</v>
      </c>
      <c r="F10" s="134"/>
    </row>
    <row r="11" spans="1:6" x14ac:dyDescent="0.2">
      <c r="A11" s="111" t="s">
        <v>69</v>
      </c>
      <c r="B11" s="113">
        <v>202</v>
      </c>
      <c r="C11" s="11" t="s">
        <v>80</v>
      </c>
      <c r="D11" s="114">
        <v>316235</v>
      </c>
      <c r="E11" s="114">
        <v>64554</v>
      </c>
      <c r="F11" s="134"/>
    </row>
    <row r="12" spans="1:6" x14ac:dyDescent="0.2">
      <c r="A12" s="111" t="s">
        <v>81</v>
      </c>
      <c r="B12" s="113">
        <v>211</v>
      </c>
      <c r="C12" s="113" t="s">
        <v>61</v>
      </c>
      <c r="D12" s="177">
        <v>71084</v>
      </c>
      <c r="E12" s="177">
        <v>20840</v>
      </c>
      <c r="F12" s="134"/>
    </row>
    <row r="13" spans="1:6" x14ac:dyDescent="0.2">
      <c r="A13" s="111" t="s">
        <v>81</v>
      </c>
      <c r="B13" s="113">
        <v>211</v>
      </c>
      <c r="C13" s="113" t="s">
        <v>62</v>
      </c>
      <c r="D13" s="177">
        <v>31637</v>
      </c>
      <c r="E13" s="177">
        <v>9284</v>
      </c>
      <c r="F13" s="134"/>
    </row>
    <row r="14" spans="1:6" x14ac:dyDescent="0.2">
      <c r="A14" s="111" t="s">
        <v>81</v>
      </c>
      <c r="B14" s="113">
        <v>221</v>
      </c>
      <c r="C14" s="113" t="s">
        <v>84</v>
      </c>
      <c r="D14" s="177">
        <v>152878</v>
      </c>
      <c r="E14" s="177">
        <v>59491</v>
      </c>
      <c r="F14" s="134"/>
    </row>
    <row r="15" spans="1:6" x14ac:dyDescent="0.2">
      <c r="A15" s="111" t="s">
        <v>81</v>
      </c>
      <c r="B15" s="113">
        <v>221</v>
      </c>
      <c r="C15" s="113" t="s">
        <v>70</v>
      </c>
      <c r="D15" s="177">
        <v>7555</v>
      </c>
      <c r="E15" s="177">
        <v>7933</v>
      </c>
      <c r="F15" s="134"/>
    </row>
    <row r="16" spans="1:6" x14ac:dyDescent="0.2">
      <c r="A16" s="111" t="s">
        <v>540</v>
      </c>
      <c r="B16" s="113">
        <v>228</v>
      </c>
      <c r="C16" s="113" t="s">
        <v>76</v>
      </c>
      <c r="D16" s="114">
        <v>304727</v>
      </c>
      <c r="E16" s="114">
        <v>119060</v>
      </c>
      <c r="F16" s="134"/>
    </row>
    <row r="17" spans="1:6" x14ac:dyDescent="0.2">
      <c r="A17" s="111" t="s">
        <v>86</v>
      </c>
      <c r="B17" s="113">
        <v>245</v>
      </c>
      <c r="C17" s="113" t="s">
        <v>106</v>
      </c>
      <c r="D17" s="177">
        <v>135716</v>
      </c>
      <c r="E17" s="177">
        <v>54059</v>
      </c>
      <c r="F17" s="134"/>
    </row>
    <row r="18" spans="1:6" x14ac:dyDescent="0.2">
      <c r="A18" s="111" t="s">
        <v>86</v>
      </c>
      <c r="B18" s="113">
        <v>245</v>
      </c>
      <c r="C18" s="113" t="s">
        <v>107</v>
      </c>
      <c r="D18" s="177">
        <v>17171</v>
      </c>
      <c r="E18" s="177">
        <v>6766</v>
      </c>
      <c r="F18" s="134"/>
    </row>
    <row r="19" spans="1:6" x14ac:dyDescent="0.2">
      <c r="A19" s="111" t="s">
        <v>540</v>
      </c>
      <c r="B19" s="113">
        <v>270</v>
      </c>
      <c r="C19" s="113" t="s">
        <v>79</v>
      </c>
      <c r="D19" s="114">
        <v>336073</v>
      </c>
      <c r="E19" s="114">
        <v>120029</v>
      </c>
      <c r="F19" s="134"/>
    </row>
    <row r="20" spans="1:6" x14ac:dyDescent="0.2">
      <c r="A20" s="111" t="s">
        <v>540</v>
      </c>
      <c r="B20" s="113">
        <v>319</v>
      </c>
      <c r="C20" s="113" t="s">
        <v>97</v>
      </c>
      <c r="D20" s="114">
        <v>305096</v>
      </c>
      <c r="E20" s="114">
        <v>139430</v>
      </c>
      <c r="F20" s="134"/>
    </row>
    <row r="21" spans="1:6" x14ac:dyDescent="0.2">
      <c r="A21" s="111" t="s">
        <v>119</v>
      </c>
      <c r="B21" s="113">
        <v>322</v>
      </c>
      <c r="C21" s="113" t="s">
        <v>145</v>
      </c>
      <c r="D21" s="114">
        <v>320459</v>
      </c>
      <c r="E21" s="114">
        <v>119048</v>
      </c>
      <c r="F21" s="134"/>
    </row>
    <row r="22" spans="1:6" x14ac:dyDescent="0.2">
      <c r="A22" s="111" t="s">
        <v>119</v>
      </c>
      <c r="B22" s="113">
        <v>322</v>
      </c>
      <c r="C22" s="113" t="s">
        <v>146</v>
      </c>
      <c r="D22" s="114">
        <v>80227</v>
      </c>
      <c r="E22" s="114">
        <v>29803</v>
      </c>
      <c r="F22" s="134"/>
    </row>
    <row r="23" spans="1:6" x14ac:dyDescent="0.2">
      <c r="A23" s="111" t="s">
        <v>119</v>
      </c>
      <c r="B23" s="113">
        <v>322</v>
      </c>
      <c r="C23" s="113" t="s">
        <v>147</v>
      </c>
      <c r="D23" s="114">
        <v>0</v>
      </c>
      <c r="E23" s="114">
        <v>104787</v>
      </c>
      <c r="F23" s="134"/>
    </row>
    <row r="24" spans="1:6" x14ac:dyDescent="0.2">
      <c r="A24" s="111" t="s">
        <v>681</v>
      </c>
      <c r="B24" s="113">
        <v>337</v>
      </c>
      <c r="C24" s="113" t="s">
        <v>217</v>
      </c>
      <c r="D24" s="114">
        <v>139466</v>
      </c>
      <c r="E24" s="114">
        <v>52915</v>
      </c>
      <c r="F24" s="134"/>
    </row>
    <row r="25" spans="1:6" x14ac:dyDescent="0.2">
      <c r="A25" s="111" t="s">
        <v>540</v>
      </c>
      <c r="B25" s="113">
        <v>341</v>
      </c>
      <c r="C25" s="113" t="s">
        <v>141</v>
      </c>
      <c r="D25" s="114">
        <v>68222</v>
      </c>
      <c r="E25" s="114">
        <v>19462</v>
      </c>
      <c r="F25" s="134"/>
    </row>
    <row r="26" spans="1:6" x14ac:dyDescent="0.2">
      <c r="A26" s="111" t="s">
        <v>165</v>
      </c>
      <c r="B26" s="113">
        <v>351</v>
      </c>
      <c r="C26" s="113" t="s">
        <v>175</v>
      </c>
      <c r="D26" s="114">
        <v>138314</v>
      </c>
      <c r="E26" s="114">
        <v>54304</v>
      </c>
      <c r="F26" s="134"/>
    </row>
    <row r="27" spans="1:6" x14ac:dyDescent="0.2">
      <c r="A27" s="111" t="s">
        <v>165</v>
      </c>
      <c r="B27" s="113">
        <v>351</v>
      </c>
      <c r="C27" s="113" t="s">
        <v>176</v>
      </c>
      <c r="D27" s="114">
        <v>53597</v>
      </c>
      <c r="E27" s="114">
        <v>21043</v>
      </c>
      <c r="F27" s="134"/>
    </row>
    <row r="28" spans="1:6" x14ac:dyDescent="0.2">
      <c r="A28" s="111" t="s">
        <v>165</v>
      </c>
      <c r="B28" s="113">
        <v>351</v>
      </c>
      <c r="C28" s="113" t="s">
        <v>178</v>
      </c>
      <c r="D28" s="114">
        <v>0</v>
      </c>
      <c r="E28" s="114">
        <v>9123</v>
      </c>
      <c r="F28" s="134"/>
    </row>
    <row r="29" spans="1:6" x14ac:dyDescent="0.2">
      <c r="A29" s="111" t="s">
        <v>165</v>
      </c>
      <c r="B29" s="113">
        <v>351</v>
      </c>
      <c r="C29" s="113" t="s">
        <v>189</v>
      </c>
      <c r="D29" s="114">
        <v>271393</v>
      </c>
      <c r="E29" s="114">
        <v>97692</v>
      </c>
      <c r="F29" s="134"/>
    </row>
    <row r="30" spans="1:6" x14ac:dyDescent="0.2">
      <c r="A30" s="111" t="s">
        <v>165</v>
      </c>
      <c r="B30" s="113">
        <v>351</v>
      </c>
      <c r="C30" s="113" t="s">
        <v>190</v>
      </c>
      <c r="D30" s="114">
        <v>58350</v>
      </c>
      <c r="E30" s="114">
        <v>21004</v>
      </c>
      <c r="F30" s="134"/>
    </row>
    <row r="31" spans="1:6" x14ac:dyDescent="0.2">
      <c r="A31" s="111" t="s">
        <v>165</v>
      </c>
      <c r="B31" s="113">
        <v>351</v>
      </c>
      <c r="C31" s="113" t="s">
        <v>191</v>
      </c>
      <c r="D31" s="114">
        <v>0</v>
      </c>
      <c r="E31" s="114">
        <v>12247</v>
      </c>
      <c r="F31" s="134"/>
    </row>
    <row r="32" spans="1:6" x14ac:dyDescent="0.2">
      <c r="A32" s="111" t="s">
        <v>165</v>
      </c>
      <c r="B32" s="113">
        <v>351</v>
      </c>
      <c r="C32" s="113" t="s">
        <v>221</v>
      </c>
      <c r="D32" s="114">
        <v>231597</v>
      </c>
      <c r="E32" s="114">
        <v>64220</v>
      </c>
      <c r="F32" s="134"/>
    </row>
    <row r="33" spans="1:6" x14ac:dyDescent="0.2">
      <c r="A33" s="111" t="s">
        <v>165</v>
      </c>
      <c r="B33" s="113">
        <v>351</v>
      </c>
      <c r="C33" s="113" t="s">
        <v>222</v>
      </c>
      <c r="D33" s="114">
        <v>58469</v>
      </c>
      <c r="E33" s="114">
        <v>16213</v>
      </c>
      <c r="F33" s="134"/>
    </row>
    <row r="34" spans="1:6" x14ac:dyDescent="0.2">
      <c r="A34" s="111" t="s">
        <v>165</v>
      </c>
      <c r="B34" s="113">
        <v>351</v>
      </c>
      <c r="C34" s="113" t="s">
        <v>223</v>
      </c>
      <c r="D34" s="114">
        <v>0</v>
      </c>
      <c r="E34" s="114">
        <v>3973</v>
      </c>
      <c r="F34" s="134"/>
    </row>
    <row r="35" spans="1:6" x14ac:dyDescent="0.2">
      <c r="A35" s="111" t="s">
        <v>119</v>
      </c>
      <c r="B35" s="113">
        <v>351</v>
      </c>
      <c r="C35" s="113" t="s">
        <v>238</v>
      </c>
      <c r="D35" s="114">
        <v>125076</v>
      </c>
      <c r="E35" s="114">
        <v>52375</v>
      </c>
      <c r="F35" s="134"/>
    </row>
    <row r="36" spans="1:6" x14ac:dyDescent="0.2">
      <c r="A36" s="111" t="s">
        <v>119</v>
      </c>
      <c r="B36" s="113">
        <v>351</v>
      </c>
      <c r="C36" s="113" t="s">
        <v>239</v>
      </c>
      <c r="D36" s="114">
        <v>31964</v>
      </c>
      <c r="E36" s="114">
        <v>13385</v>
      </c>
      <c r="F36" s="134"/>
    </row>
    <row r="37" spans="1:6" x14ac:dyDescent="0.2">
      <c r="A37" s="111" t="s">
        <v>119</v>
      </c>
      <c r="B37" s="113">
        <v>351</v>
      </c>
      <c r="C37" s="113" t="s">
        <v>240</v>
      </c>
      <c r="D37" s="114">
        <v>0</v>
      </c>
      <c r="E37" s="114">
        <v>2672</v>
      </c>
      <c r="F37" s="134"/>
    </row>
    <row r="38" spans="1:6" x14ac:dyDescent="0.2">
      <c r="A38" s="111" t="s">
        <v>165</v>
      </c>
      <c r="B38" s="113">
        <v>363</v>
      </c>
      <c r="C38" s="113" t="s">
        <v>184</v>
      </c>
      <c r="D38" s="114">
        <v>56733</v>
      </c>
      <c r="E38" s="114">
        <v>16861</v>
      </c>
      <c r="F38" s="134"/>
    </row>
    <row r="39" spans="1:6" x14ac:dyDescent="0.2">
      <c r="A39" s="111" t="s">
        <v>165</v>
      </c>
      <c r="B39" s="113">
        <v>363</v>
      </c>
      <c r="C39" s="113" t="s">
        <v>185</v>
      </c>
      <c r="D39" s="114">
        <v>13616</v>
      </c>
      <c r="E39" s="114">
        <v>4047</v>
      </c>
      <c r="F39" s="134"/>
    </row>
    <row r="40" spans="1:6" x14ac:dyDescent="0.2">
      <c r="A40" s="111" t="s">
        <v>540</v>
      </c>
      <c r="B40" s="113">
        <v>367</v>
      </c>
      <c r="C40" s="113" t="s">
        <v>61</v>
      </c>
      <c r="D40" s="114">
        <v>95973</v>
      </c>
      <c r="E40" s="114">
        <v>34601</v>
      </c>
      <c r="F40" s="134"/>
    </row>
    <row r="41" spans="1:6" x14ac:dyDescent="0.2">
      <c r="A41" s="111" t="s">
        <v>540</v>
      </c>
      <c r="B41" s="113">
        <v>367</v>
      </c>
      <c r="C41" s="113" t="s">
        <v>197</v>
      </c>
      <c r="D41" s="114">
        <v>79175</v>
      </c>
      <c r="E41" s="114">
        <v>97098</v>
      </c>
      <c r="F41" s="134"/>
    </row>
    <row r="42" spans="1:6" x14ac:dyDescent="0.2">
      <c r="A42" s="111" t="s">
        <v>614</v>
      </c>
      <c r="B42" s="113">
        <v>383</v>
      </c>
      <c r="C42" s="113" t="s">
        <v>60</v>
      </c>
      <c r="D42" s="114">
        <v>53463</v>
      </c>
      <c r="E42" s="114">
        <v>25190</v>
      </c>
      <c r="F42" s="134"/>
    </row>
    <row r="43" spans="1:6" x14ac:dyDescent="0.2">
      <c r="A43" s="111" t="s">
        <v>540</v>
      </c>
      <c r="B43" s="113">
        <v>420</v>
      </c>
      <c r="C43" s="113" t="s">
        <v>232</v>
      </c>
      <c r="D43" s="114">
        <v>226079</v>
      </c>
      <c r="E43" s="114">
        <v>16584</v>
      </c>
      <c r="F43" s="134"/>
    </row>
    <row r="44" spans="1:6" x14ac:dyDescent="0.2">
      <c r="A44" s="111" t="s">
        <v>540</v>
      </c>
      <c r="B44" s="113">
        <v>420</v>
      </c>
      <c r="C44" s="113" t="s">
        <v>233</v>
      </c>
      <c r="D44" s="114">
        <v>30141</v>
      </c>
      <c r="E44" s="114">
        <v>14652</v>
      </c>
      <c r="F44" s="134"/>
    </row>
    <row r="45" spans="1:6" x14ac:dyDescent="0.2">
      <c r="A45" s="111" t="s">
        <v>228</v>
      </c>
      <c r="B45" s="113">
        <v>449</v>
      </c>
      <c r="C45" s="113" t="s">
        <v>233</v>
      </c>
      <c r="D45" s="114">
        <v>76995</v>
      </c>
      <c r="E45" s="114">
        <v>17387</v>
      </c>
      <c r="F45" s="134"/>
    </row>
    <row r="46" spans="1:6" x14ac:dyDescent="0.2">
      <c r="A46" s="111" t="s">
        <v>681</v>
      </c>
      <c r="B46" s="113">
        <v>486</v>
      </c>
      <c r="C46" s="113" t="s">
        <v>141</v>
      </c>
      <c r="D46" s="114">
        <v>93251</v>
      </c>
      <c r="E46" s="114">
        <v>47663</v>
      </c>
      <c r="F46" s="134"/>
    </row>
    <row r="47" spans="1:6" x14ac:dyDescent="0.2">
      <c r="A47" s="111" t="s">
        <v>681</v>
      </c>
      <c r="B47" s="113">
        <v>486</v>
      </c>
      <c r="C47" s="113" t="s">
        <v>270</v>
      </c>
      <c r="D47" s="114">
        <v>110900</v>
      </c>
      <c r="E47" s="114">
        <v>61525</v>
      </c>
      <c r="F47" s="134"/>
    </row>
    <row r="48" spans="1:6" x14ac:dyDescent="0.2">
      <c r="A48" s="111" t="s">
        <v>540</v>
      </c>
      <c r="B48" s="113">
        <v>495</v>
      </c>
      <c r="C48" s="113" t="s">
        <v>464</v>
      </c>
      <c r="D48" s="114">
        <v>259886</v>
      </c>
      <c r="E48" s="114">
        <v>56052</v>
      </c>
      <c r="F48" s="134"/>
    </row>
    <row r="49" spans="1:6" x14ac:dyDescent="0.2">
      <c r="A49" s="111" t="s">
        <v>540</v>
      </c>
      <c r="B49" s="113">
        <v>495</v>
      </c>
      <c r="C49" s="113" t="s">
        <v>465</v>
      </c>
      <c r="D49" s="114">
        <v>0</v>
      </c>
      <c r="E49" s="114">
        <v>16823</v>
      </c>
      <c r="F49" s="134"/>
    </row>
    <row r="50" spans="1:6" x14ac:dyDescent="0.2">
      <c r="A50" s="111" t="s">
        <v>540</v>
      </c>
      <c r="B50" s="113">
        <v>495</v>
      </c>
      <c r="C50" s="113" t="s">
        <v>466</v>
      </c>
      <c r="D50" s="114">
        <v>0</v>
      </c>
      <c r="E50" s="114">
        <v>10817</v>
      </c>
      <c r="F50" s="134"/>
    </row>
    <row r="51" spans="1:6" x14ac:dyDescent="0.2">
      <c r="A51" s="111" t="s">
        <v>540</v>
      </c>
      <c r="B51" s="113">
        <v>495</v>
      </c>
      <c r="C51" s="113" t="s">
        <v>467</v>
      </c>
      <c r="D51" s="114">
        <v>0</v>
      </c>
      <c r="E51" s="114">
        <v>9684</v>
      </c>
      <c r="F51" s="134"/>
    </row>
    <row r="52" spans="1:6" x14ac:dyDescent="0.2">
      <c r="A52" s="111" t="s">
        <v>540</v>
      </c>
      <c r="B52" s="113">
        <v>495</v>
      </c>
      <c r="C52" s="20" t="s">
        <v>469</v>
      </c>
      <c r="D52" s="114">
        <v>0</v>
      </c>
      <c r="E52" s="114">
        <v>12607</v>
      </c>
      <c r="F52" s="134"/>
    </row>
    <row r="53" spans="1:6" x14ac:dyDescent="0.2">
      <c r="A53" s="111" t="s">
        <v>540</v>
      </c>
      <c r="B53" s="113">
        <v>495</v>
      </c>
      <c r="C53" s="113" t="s">
        <v>62</v>
      </c>
      <c r="D53" s="114">
        <v>226208</v>
      </c>
      <c r="E53" s="114">
        <v>50523</v>
      </c>
      <c r="F53" s="134"/>
    </row>
    <row r="54" spans="1:6" x14ac:dyDescent="0.2">
      <c r="A54" s="111" t="s">
        <v>540</v>
      </c>
      <c r="B54" s="113">
        <v>495</v>
      </c>
      <c r="C54" s="113" t="s">
        <v>564</v>
      </c>
      <c r="D54" s="114">
        <v>0</v>
      </c>
      <c r="E54" s="114">
        <v>17726</v>
      </c>
      <c r="F54" s="134"/>
    </row>
    <row r="55" spans="1:6" x14ac:dyDescent="0.2">
      <c r="A55" s="111" t="s">
        <v>540</v>
      </c>
      <c r="B55" s="113">
        <v>495</v>
      </c>
      <c r="C55" s="113" t="s">
        <v>565</v>
      </c>
      <c r="D55" s="114">
        <v>0</v>
      </c>
      <c r="E55" s="114">
        <v>6736</v>
      </c>
      <c r="F55" s="134"/>
    </row>
    <row r="56" spans="1:6" x14ac:dyDescent="0.2">
      <c r="A56" s="111" t="s">
        <v>540</v>
      </c>
      <c r="B56" s="113">
        <v>495</v>
      </c>
      <c r="C56" s="113" t="s">
        <v>566</v>
      </c>
      <c r="D56" s="114">
        <v>0</v>
      </c>
      <c r="E56" s="114">
        <v>3583</v>
      </c>
      <c r="F56" s="134"/>
    </row>
    <row r="57" spans="1:6" x14ac:dyDescent="0.2">
      <c r="A57" s="111" t="s">
        <v>540</v>
      </c>
      <c r="B57" s="113">
        <v>495</v>
      </c>
      <c r="C57" s="113" t="s">
        <v>567</v>
      </c>
      <c r="D57" s="114">
        <v>0</v>
      </c>
      <c r="E57" s="114">
        <v>8033</v>
      </c>
      <c r="F57" s="134"/>
    </row>
    <row r="58" spans="1:6" x14ac:dyDescent="0.2">
      <c r="A58" s="111" t="s">
        <v>543</v>
      </c>
      <c r="B58" s="113">
        <v>495</v>
      </c>
      <c r="C58" s="113" t="s">
        <v>553</v>
      </c>
      <c r="D58" s="114">
        <v>211473</v>
      </c>
      <c r="E58" s="114">
        <v>57416</v>
      </c>
      <c r="F58" s="134"/>
    </row>
    <row r="59" spans="1:6" x14ac:dyDescent="0.2">
      <c r="A59" s="111" t="s">
        <v>543</v>
      </c>
      <c r="B59" s="113">
        <v>495</v>
      </c>
      <c r="C59" s="113" t="s">
        <v>554</v>
      </c>
      <c r="D59" s="114">
        <v>0</v>
      </c>
      <c r="E59" s="114">
        <v>12644</v>
      </c>
      <c r="F59" s="134"/>
    </row>
    <row r="60" spans="1:6" x14ac:dyDescent="0.2">
      <c r="A60" s="111" t="s">
        <v>543</v>
      </c>
      <c r="B60" s="113">
        <v>495</v>
      </c>
      <c r="C60" s="113" t="s">
        <v>555</v>
      </c>
      <c r="D60" s="114">
        <v>0</v>
      </c>
      <c r="E60" s="114">
        <v>4074</v>
      </c>
      <c r="F60" s="134"/>
    </row>
    <row r="61" spans="1:6" x14ac:dyDescent="0.2">
      <c r="A61" s="111" t="s">
        <v>543</v>
      </c>
      <c r="B61" s="113">
        <v>495</v>
      </c>
      <c r="C61" s="113" t="s">
        <v>556</v>
      </c>
      <c r="D61" s="114">
        <v>0</v>
      </c>
      <c r="E61" s="114">
        <v>2143</v>
      </c>
      <c r="F61" s="134"/>
    </row>
    <row r="62" spans="1:6" x14ac:dyDescent="0.2">
      <c r="A62" s="111" t="s">
        <v>543</v>
      </c>
      <c r="B62" s="113">
        <v>495</v>
      </c>
      <c r="C62" s="113" t="s">
        <v>557</v>
      </c>
      <c r="D62" s="114">
        <v>0</v>
      </c>
      <c r="E62" s="114">
        <v>3214</v>
      </c>
      <c r="F62" s="134"/>
    </row>
    <row r="63" spans="1:6" x14ac:dyDescent="0.2">
      <c r="A63" s="111" t="s">
        <v>543</v>
      </c>
      <c r="B63" s="113">
        <v>510</v>
      </c>
      <c r="C63" s="113" t="s">
        <v>260</v>
      </c>
      <c r="D63" s="114">
        <v>390328</v>
      </c>
      <c r="E63" s="114">
        <v>82721</v>
      </c>
      <c r="F63" s="134"/>
    </row>
    <row r="64" spans="1:6" x14ac:dyDescent="0.2">
      <c r="A64" s="111" t="s">
        <v>543</v>
      </c>
      <c r="B64" s="113">
        <v>510</v>
      </c>
      <c r="C64" s="113" t="s">
        <v>261</v>
      </c>
      <c r="D64" s="114">
        <v>65385</v>
      </c>
      <c r="E64" s="114">
        <v>13703</v>
      </c>
      <c r="F64" s="134"/>
    </row>
    <row r="65" spans="1:6" x14ac:dyDescent="0.2">
      <c r="A65" s="111" t="s">
        <v>543</v>
      </c>
      <c r="B65" s="113">
        <v>582</v>
      </c>
      <c r="C65" s="113" t="s">
        <v>518</v>
      </c>
      <c r="D65" s="114">
        <v>422407</v>
      </c>
      <c r="E65" s="114">
        <v>115415</v>
      </c>
      <c r="F65" s="134"/>
    </row>
    <row r="66" spans="1:6" x14ac:dyDescent="0.2">
      <c r="A66" s="111" t="s">
        <v>543</v>
      </c>
      <c r="B66" s="113">
        <v>582</v>
      </c>
      <c r="C66" s="113" t="s">
        <v>519</v>
      </c>
      <c r="D66" s="114">
        <v>25593</v>
      </c>
      <c r="E66" s="114">
        <v>7021</v>
      </c>
      <c r="F66" s="134"/>
    </row>
    <row r="67" spans="1:6" x14ac:dyDescent="0.2">
      <c r="A67" s="111" t="s">
        <v>112</v>
      </c>
      <c r="B67" s="113">
        <v>657</v>
      </c>
      <c r="C67" s="113" t="s">
        <v>608</v>
      </c>
      <c r="D67" s="114">
        <v>0</v>
      </c>
      <c r="E67" s="114">
        <v>445229</v>
      </c>
      <c r="F67" s="134"/>
    </row>
    <row r="68" spans="1:6" x14ac:dyDescent="0.2">
      <c r="A68" s="111" t="s">
        <v>150</v>
      </c>
      <c r="B68" s="113">
        <v>658</v>
      </c>
      <c r="C68" s="113" t="s">
        <v>611</v>
      </c>
      <c r="D68" s="114">
        <v>0</v>
      </c>
      <c r="E68" s="114">
        <v>170585</v>
      </c>
      <c r="F68" s="134"/>
    </row>
    <row r="69" spans="1:6" x14ac:dyDescent="0.2">
      <c r="A69" s="111" t="s">
        <v>112</v>
      </c>
      <c r="B69" s="113">
        <v>779</v>
      </c>
      <c r="C69" s="113" t="s">
        <v>691</v>
      </c>
      <c r="D69" s="114">
        <v>0</v>
      </c>
      <c r="E69" s="114">
        <v>482106</v>
      </c>
      <c r="F69" s="134"/>
    </row>
    <row r="70" spans="1:6" x14ac:dyDescent="0.2">
      <c r="A70" s="111" t="s">
        <v>112</v>
      </c>
      <c r="B70" s="113">
        <v>811</v>
      </c>
      <c r="C70" s="113" t="s">
        <v>694</v>
      </c>
      <c r="D70" s="114">
        <v>0</v>
      </c>
      <c r="E70" s="114">
        <v>354870</v>
      </c>
      <c r="F70" s="134"/>
    </row>
    <row r="71" spans="1:6" x14ac:dyDescent="0.2">
      <c r="A71" s="111"/>
      <c r="C71" s="113"/>
      <c r="D71" s="114"/>
      <c r="E71" s="114"/>
      <c r="F71" s="89"/>
    </row>
    <row r="72" spans="1:6" ht="18.75" customHeight="1" x14ac:dyDescent="0.2">
      <c r="A72" s="28" t="s">
        <v>100</v>
      </c>
      <c r="B72" s="24"/>
      <c r="C72" s="25"/>
      <c r="D72" s="60">
        <f>SUM(D10:D71)</f>
        <v>5917440</v>
      </c>
      <c r="E72" s="60">
        <f>SUM(E10:E71)</f>
        <v>3609575</v>
      </c>
      <c r="F72" s="60">
        <v>0</v>
      </c>
    </row>
    <row r="73" spans="1:6" ht="10.5" customHeight="1" x14ac:dyDescent="0.2">
      <c r="A73" s="38"/>
      <c r="B73" s="32"/>
      <c r="C73" s="112"/>
      <c r="D73" s="61"/>
      <c r="E73" s="61"/>
      <c r="F73" s="31"/>
    </row>
    <row r="74" spans="1:6" x14ac:dyDescent="0.2">
      <c r="A74" s="41"/>
      <c r="B74" s="42"/>
      <c r="C74" s="19"/>
      <c r="D74" s="116"/>
    </row>
    <row r="75" spans="1:6" x14ac:dyDescent="0.2">
      <c r="A75" s="41"/>
      <c r="B75" s="42"/>
      <c r="C75" s="19"/>
      <c r="D75" s="116"/>
    </row>
    <row r="77" spans="1:6" x14ac:dyDescent="0.2">
      <c r="B77" s="42"/>
      <c r="C77" s="19"/>
      <c r="D77" s="116"/>
    </row>
    <row r="78" spans="1:6" x14ac:dyDescent="0.2">
      <c r="B78" s="42"/>
      <c r="C78" s="19"/>
      <c r="D78" s="116"/>
    </row>
    <row r="79" spans="1:6" x14ac:dyDescent="0.2">
      <c r="B79" s="42"/>
      <c r="C79" s="19"/>
      <c r="D79" s="116"/>
    </row>
    <row r="80" spans="1:6" x14ac:dyDescent="0.2">
      <c r="B80" s="42"/>
      <c r="C80" s="19"/>
      <c r="D80" s="116"/>
    </row>
    <row r="81" spans="2:5" x14ac:dyDescent="0.2">
      <c r="B81" s="42"/>
      <c r="C81" s="19"/>
      <c r="D81" s="116"/>
    </row>
    <row r="82" spans="2:5" x14ac:dyDescent="0.2">
      <c r="B82" s="42"/>
      <c r="C82" s="19"/>
      <c r="D82" s="116"/>
    </row>
    <row r="83" spans="2:5" x14ac:dyDescent="0.2">
      <c r="B83" s="42"/>
      <c r="C83" s="19"/>
      <c r="D83" s="116"/>
    </row>
    <row r="84" spans="2:5" x14ac:dyDescent="0.2">
      <c r="B84" s="42"/>
      <c r="C84" s="19"/>
      <c r="D84" s="116"/>
    </row>
    <row r="85" spans="2:5" x14ac:dyDescent="0.2">
      <c r="B85" s="42"/>
      <c r="C85" s="19"/>
      <c r="D85" s="116"/>
    </row>
    <row r="92" spans="2:5" x14ac:dyDescent="0.2">
      <c r="B92" s="115"/>
      <c r="D92" s="115"/>
      <c r="E92" s="115"/>
    </row>
  </sheetData>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workbookViewId="0">
      <selection activeCell="A3" sqref="A3"/>
    </sheetView>
  </sheetViews>
  <sheetFormatPr baseColWidth="10" defaultColWidth="11.7109375" defaultRowHeight="11.25" x14ac:dyDescent="0.2"/>
  <cols>
    <col min="1" max="1" width="28.7109375" style="112" customWidth="1"/>
    <col min="2" max="2" width="18.28515625" style="112" bestFit="1" customWidth="1"/>
    <col min="3" max="3" width="16.28515625" style="112" bestFit="1" customWidth="1"/>
    <col min="4" max="4" width="8.28515625" style="112" bestFit="1" customWidth="1"/>
    <col min="5" max="5" width="4.42578125" style="112" bestFit="1" customWidth="1"/>
    <col min="6" max="6" width="7" style="13" bestFit="1" customWidth="1"/>
    <col min="7" max="7" width="6.7109375" style="13" bestFit="1" customWidth="1"/>
    <col min="8" max="8" width="11.7109375" style="112" bestFit="1" customWidth="1"/>
    <col min="9" max="9" width="10.85546875" style="112" bestFit="1" customWidth="1"/>
    <col min="10" max="11" width="10.5703125" style="112" bestFit="1" customWidth="1"/>
    <col min="12" max="12" width="9.7109375" style="15" bestFit="1" customWidth="1"/>
    <col min="13" max="16384" width="11.7109375" style="115"/>
  </cols>
  <sheetData>
    <row r="1" spans="1:12" x14ac:dyDescent="0.2">
      <c r="A1" s="131" t="s">
        <v>174</v>
      </c>
      <c r="B1" s="132"/>
      <c r="C1" s="132"/>
    </row>
    <row r="2" spans="1:12" x14ac:dyDescent="0.2">
      <c r="A2" s="130" t="s">
        <v>173</v>
      </c>
      <c r="B2" s="132"/>
      <c r="C2" s="132"/>
    </row>
    <row r="3" spans="1:12" x14ac:dyDescent="0.2">
      <c r="A3" s="133" t="s">
        <v>714</v>
      </c>
    </row>
    <row r="4" spans="1:12" x14ac:dyDescent="0.2">
      <c r="A4" s="134"/>
      <c r="B4" s="134"/>
      <c r="C4" s="134"/>
      <c r="D4" s="134"/>
      <c r="E4" s="134"/>
      <c r="F4" s="135"/>
      <c r="G4" s="135"/>
      <c r="H4" s="134"/>
      <c r="I4" s="134"/>
      <c r="J4" s="134"/>
      <c r="K4" s="134"/>
    </row>
    <row r="5" spans="1:12" ht="12.75" customHeight="1" x14ac:dyDescent="0.2">
      <c r="A5" s="151"/>
      <c r="B5" s="141" t="s">
        <v>17</v>
      </c>
      <c r="C5" s="141"/>
      <c r="D5" s="141"/>
      <c r="E5" s="143"/>
      <c r="F5" s="141" t="s">
        <v>18</v>
      </c>
      <c r="G5" s="141" t="s">
        <v>136</v>
      </c>
      <c r="H5" s="141" t="s">
        <v>19</v>
      </c>
      <c r="I5" s="141" t="s">
        <v>14</v>
      </c>
      <c r="J5" s="141" t="s">
        <v>19</v>
      </c>
      <c r="K5" s="141" t="s">
        <v>20</v>
      </c>
      <c r="L5" s="141" t="s">
        <v>21</v>
      </c>
    </row>
    <row r="6" spans="1:12" ht="12.75" customHeight="1" x14ac:dyDescent="0.2">
      <c r="A6" s="152" t="s">
        <v>32</v>
      </c>
      <c r="B6" s="142" t="s">
        <v>33</v>
      </c>
      <c r="C6" s="142" t="s">
        <v>126</v>
      </c>
      <c r="D6" s="142" t="s">
        <v>7</v>
      </c>
      <c r="E6" s="142" t="s">
        <v>9</v>
      </c>
      <c r="F6" s="142" t="s">
        <v>23</v>
      </c>
      <c r="G6" s="142" t="s">
        <v>138</v>
      </c>
      <c r="H6" s="142" t="s">
        <v>34</v>
      </c>
      <c r="I6" s="142" t="s">
        <v>35</v>
      </c>
      <c r="J6" s="142" t="s">
        <v>36</v>
      </c>
      <c r="K6" s="142" t="s">
        <v>37</v>
      </c>
      <c r="L6" s="142" t="s">
        <v>38</v>
      </c>
    </row>
    <row r="7" spans="1:12" ht="12.75" customHeight="1" x14ac:dyDescent="0.2">
      <c r="A7" s="152" t="s">
        <v>708</v>
      </c>
      <c r="B7" s="142" t="s">
        <v>49</v>
      </c>
      <c r="C7" s="142" t="s">
        <v>127</v>
      </c>
      <c r="D7" s="142" t="s">
        <v>50</v>
      </c>
      <c r="E7" s="138"/>
      <c r="F7" s="142" t="s">
        <v>51</v>
      </c>
      <c r="G7" s="142" t="s">
        <v>137</v>
      </c>
      <c r="H7" s="142" t="s">
        <v>52</v>
      </c>
      <c r="I7" s="142" t="s">
        <v>53</v>
      </c>
      <c r="J7" s="142" t="s">
        <v>28</v>
      </c>
      <c r="K7" s="144" t="s">
        <v>28</v>
      </c>
      <c r="L7" s="144" t="s">
        <v>54</v>
      </c>
    </row>
    <row r="8" spans="1:12" x14ac:dyDescent="0.2">
      <c r="A8" s="153"/>
      <c r="B8" s="140" t="s">
        <v>56</v>
      </c>
      <c r="C8" s="140"/>
      <c r="D8" s="140"/>
      <c r="E8" s="139"/>
      <c r="F8" s="145"/>
      <c r="G8" s="145"/>
      <c r="H8" s="140"/>
      <c r="I8" s="140" t="s">
        <v>55</v>
      </c>
      <c r="J8" s="140"/>
      <c r="K8" s="146"/>
      <c r="L8" s="146" t="s">
        <v>57</v>
      </c>
    </row>
    <row r="9" spans="1:12" x14ac:dyDescent="0.2">
      <c r="A9" s="134"/>
      <c r="B9" s="134"/>
      <c r="C9" s="134"/>
      <c r="D9" s="134"/>
      <c r="E9" s="134"/>
      <c r="F9" s="135"/>
      <c r="G9" s="135"/>
      <c r="H9" s="134"/>
      <c r="I9" s="134"/>
      <c r="J9" s="134"/>
      <c r="K9" s="134"/>
    </row>
    <row r="10" spans="1:12" ht="15.75" x14ac:dyDescent="0.25">
      <c r="A10" s="147" t="s">
        <v>713</v>
      </c>
    </row>
    <row r="11" spans="1:12" x14ac:dyDescent="0.2">
      <c r="A11" s="111"/>
      <c r="B11" s="111"/>
      <c r="D11" s="83"/>
      <c r="E11" s="113"/>
      <c r="F11" s="18"/>
      <c r="G11" s="113"/>
      <c r="H11" s="14"/>
      <c r="I11" s="14"/>
      <c r="J11" s="14"/>
      <c r="K11" s="14"/>
    </row>
    <row r="12" spans="1:12" ht="18.75" customHeight="1" x14ac:dyDescent="0.2">
      <c r="A12" s="29" t="s">
        <v>100</v>
      </c>
      <c r="B12" s="25"/>
      <c r="C12" s="25"/>
      <c r="D12" s="25"/>
      <c r="E12" s="25"/>
      <c r="F12" s="30"/>
      <c r="G12" s="30"/>
      <c r="H12" s="23"/>
      <c r="I12" s="27"/>
      <c r="J12" s="27"/>
      <c r="K12" s="27">
        <v>0</v>
      </c>
      <c r="L12" s="23"/>
    </row>
    <row r="13" spans="1:12" ht="10.5" customHeight="1" x14ac:dyDescent="0.2">
      <c r="A13" s="39"/>
      <c r="H13" s="31"/>
      <c r="I13" s="31"/>
      <c r="J13" s="31"/>
      <c r="K13" s="31"/>
    </row>
    <row r="14" spans="1:12" x14ac:dyDescent="0.2">
      <c r="A14" s="136" t="s">
        <v>151</v>
      </c>
      <c r="H14" s="37"/>
      <c r="I14" s="37"/>
      <c r="J14" s="37"/>
      <c r="K14" s="37"/>
    </row>
    <row r="15" spans="1:12" x14ac:dyDescent="0.2">
      <c r="A15" s="43" t="s">
        <v>101</v>
      </c>
      <c r="E15" s="44"/>
      <c r="F15" s="45"/>
      <c r="G15" s="46"/>
      <c r="H15" s="37"/>
      <c r="I15" s="37"/>
      <c r="J15" s="37"/>
      <c r="K15" s="37"/>
    </row>
    <row r="16" spans="1:12" x14ac:dyDescent="0.2">
      <c r="A16" s="43" t="s">
        <v>102</v>
      </c>
    </row>
    <row r="17" spans="1:12" x14ac:dyDescent="0.2">
      <c r="A17" s="137"/>
      <c r="H17" s="37"/>
      <c r="I17" s="37"/>
      <c r="J17" s="37"/>
      <c r="K17" s="37"/>
    </row>
    <row r="18" spans="1:12" x14ac:dyDescent="0.2">
      <c r="A18" s="137"/>
      <c r="H18" s="37"/>
      <c r="I18" s="37"/>
      <c r="J18" s="37"/>
      <c r="K18" s="37"/>
    </row>
    <row r="19" spans="1:12" x14ac:dyDescent="0.2">
      <c r="A19" s="137"/>
      <c r="H19" s="37"/>
      <c r="I19" s="37"/>
      <c r="J19" s="37"/>
      <c r="K19" s="37"/>
    </row>
    <row r="20" spans="1:12" x14ac:dyDescent="0.2">
      <c r="A20" s="137"/>
      <c r="H20" s="37"/>
      <c r="I20" s="37"/>
      <c r="J20" s="37"/>
      <c r="K20" s="37"/>
    </row>
    <row r="21" spans="1:12" x14ac:dyDescent="0.2">
      <c r="A21" s="137"/>
      <c r="H21" s="37"/>
      <c r="I21" s="37"/>
      <c r="J21" s="37"/>
      <c r="K21" s="37"/>
    </row>
    <row r="22" spans="1:12" x14ac:dyDescent="0.2">
      <c r="A22" s="137"/>
      <c r="H22" s="37"/>
      <c r="I22" s="37"/>
      <c r="J22" s="37"/>
      <c r="K22" s="37"/>
    </row>
    <row r="23" spans="1:12" x14ac:dyDescent="0.2">
      <c r="A23" s="137"/>
      <c r="H23" s="37"/>
      <c r="I23" s="37"/>
      <c r="J23" s="37"/>
      <c r="K23" s="37"/>
    </row>
    <row r="24" spans="1:12" x14ac:dyDescent="0.2">
      <c r="A24" s="137"/>
      <c r="H24" s="37"/>
      <c r="I24" s="37"/>
      <c r="J24" s="37"/>
      <c r="K24" s="37"/>
    </row>
    <row r="25" spans="1:12" x14ac:dyDescent="0.2">
      <c r="A25" s="115"/>
      <c r="H25" s="37"/>
      <c r="I25" s="37"/>
      <c r="J25" s="37"/>
      <c r="K25" s="37"/>
    </row>
    <row r="32" spans="1:12" x14ac:dyDescent="0.2">
      <c r="A32" s="115"/>
      <c r="B32" s="115"/>
      <c r="C32" s="115"/>
      <c r="D32" s="115"/>
      <c r="E32" s="115"/>
      <c r="F32" s="115"/>
      <c r="G32" s="115"/>
      <c r="H32" s="115"/>
      <c r="I32" s="115"/>
      <c r="J32" s="115"/>
      <c r="K32" s="115"/>
      <c r="L32" s="115"/>
    </row>
  </sheetData>
  <pageMargins left="0.70866141732283472" right="0.70866141732283472" top="0.74803149606299213" bottom="0.74803149606299213" header="0.31496062992125984" footer="0.31496062992125984"/>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zoomScaleNormal="100" workbookViewId="0">
      <pane ySplit="2" topLeftCell="A3" activePane="bottomLeft" state="frozen"/>
      <selection pane="bottomLeft" activeCell="E132" sqref="E132"/>
    </sheetView>
  </sheetViews>
  <sheetFormatPr baseColWidth="10" defaultColWidth="11.42578125" defaultRowHeight="12.75" x14ac:dyDescent="0.2"/>
  <cols>
    <col min="1" max="1" width="9" style="63" customWidth="1"/>
    <col min="2" max="2" width="10" style="63" customWidth="1"/>
    <col min="3" max="3" width="14.85546875" style="6" customWidth="1"/>
    <col min="4" max="4" width="21.140625" style="6" customWidth="1"/>
    <col min="5" max="5" width="45.5703125" style="6" customWidth="1"/>
    <col min="6" max="6" width="45" style="6" customWidth="1"/>
    <col min="7" max="7" width="11.42578125" style="64"/>
    <col min="8" max="9" width="11.42578125" style="6"/>
    <col min="10" max="10" width="16.42578125" style="6" customWidth="1"/>
    <col min="11" max="11" width="7.5703125" style="6" bestFit="1" customWidth="1"/>
    <col min="12" max="16384" width="11.42578125" style="6"/>
  </cols>
  <sheetData>
    <row r="1" spans="1:11" ht="11.25" x14ac:dyDescent="0.2">
      <c r="A1" s="118" t="s">
        <v>271</v>
      </c>
      <c r="B1" s="119"/>
      <c r="C1" s="119"/>
      <c r="D1" s="119"/>
      <c r="E1" s="119"/>
      <c r="F1" s="120"/>
      <c r="G1" s="6"/>
    </row>
    <row r="2" spans="1:11" ht="11.25" x14ac:dyDescent="0.2">
      <c r="A2" s="121" t="s">
        <v>272</v>
      </c>
      <c r="B2" s="122" t="s">
        <v>273</v>
      </c>
      <c r="C2" s="122" t="s">
        <v>274</v>
      </c>
      <c r="D2" s="123" t="s">
        <v>275</v>
      </c>
      <c r="E2" s="122" t="s">
        <v>276</v>
      </c>
      <c r="F2" s="124" t="s">
        <v>277</v>
      </c>
      <c r="G2" s="6"/>
    </row>
    <row r="3" spans="1:11" ht="33.75" x14ac:dyDescent="0.2">
      <c r="A3" s="65">
        <v>193</v>
      </c>
      <c r="B3" s="66" t="s">
        <v>68</v>
      </c>
      <c r="C3" s="66" t="s">
        <v>278</v>
      </c>
      <c r="D3" s="66" t="s">
        <v>279</v>
      </c>
      <c r="E3" s="67" t="s">
        <v>280</v>
      </c>
      <c r="F3" s="68" t="s">
        <v>281</v>
      </c>
    </row>
    <row r="4" spans="1:11" ht="33.75" x14ac:dyDescent="0.2">
      <c r="A4" s="69">
        <v>199</v>
      </c>
      <c r="B4" s="70" t="s">
        <v>75</v>
      </c>
      <c r="C4" s="70" t="s">
        <v>278</v>
      </c>
      <c r="D4" s="70" t="s">
        <v>279</v>
      </c>
      <c r="E4" s="71" t="s">
        <v>280</v>
      </c>
      <c r="F4" s="72" t="s">
        <v>282</v>
      </c>
    </row>
    <row r="5" spans="1:11" ht="45" x14ac:dyDescent="0.2">
      <c r="A5" s="65">
        <v>202</v>
      </c>
      <c r="B5" s="66" t="s">
        <v>78</v>
      </c>
      <c r="C5" s="66" t="s">
        <v>278</v>
      </c>
      <c r="D5" s="66" t="s">
        <v>279</v>
      </c>
      <c r="E5" s="67" t="s">
        <v>283</v>
      </c>
      <c r="F5" s="68" t="s">
        <v>284</v>
      </c>
    </row>
    <row r="6" spans="1:11" x14ac:dyDescent="0.2">
      <c r="A6" s="69">
        <v>211</v>
      </c>
      <c r="B6" s="70" t="s">
        <v>117</v>
      </c>
      <c r="C6" s="70" t="s">
        <v>285</v>
      </c>
      <c r="D6" s="70" t="s">
        <v>279</v>
      </c>
      <c r="E6" s="70" t="s">
        <v>286</v>
      </c>
      <c r="F6" s="70" t="s">
        <v>287</v>
      </c>
    </row>
    <row r="7" spans="1:11" ht="22.5" x14ac:dyDescent="0.2">
      <c r="A7" s="65">
        <v>221</v>
      </c>
      <c r="B7" s="66" t="s">
        <v>83</v>
      </c>
      <c r="C7" s="66" t="s">
        <v>285</v>
      </c>
      <c r="D7" s="66" t="s">
        <v>288</v>
      </c>
      <c r="E7" s="70" t="s">
        <v>289</v>
      </c>
      <c r="F7" s="70" t="s">
        <v>290</v>
      </c>
      <c r="K7" s="7"/>
    </row>
    <row r="8" spans="1:11" x14ac:dyDescent="0.2">
      <c r="A8" s="69">
        <v>225</v>
      </c>
      <c r="B8" s="70" t="s">
        <v>87</v>
      </c>
      <c r="C8" s="70" t="s">
        <v>291</v>
      </c>
      <c r="D8" s="70" t="s">
        <v>292</v>
      </c>
      <c r="E8" s="70" t="s">
        <v>293</v>
      </c>
      <c r="F8" s="70" t="s">
        <v>294</v>
      </c>
    </row>
    <row r="9" spans="1:11" x14ac:dyDescent="0.2">
      <c r="A9" s="65">
        <v>226</v>
      </c>
      <c r="B9" s="66" t="s">
        <v>90</v>
      </c>
      <c r="C9" s="66" t="s">
        <v>285</v>
      </c>
      <c r="D9" s="66" t="s">
        <v>279</v>
      </c>
      <c r="E9" s="66" t="s">
        <v>295</v>
      </c>
      <c r="F9" s="66" t="s">
        <v>133</v>
      </c>
    </row>
    <row r="10" spans="1:11" x14ac:dyDescent="0.2">
      <c r="A10" s="69">
        <v>228</v>
      </c>
      <c r="B10" s="70" t="s">
        <v>92</v>
      </c>
      <c r="C10" s="70" t="s">
        <v>291</v>
      </c>
      <c r="D10" s="70" t="s">
        <v>292</v>
      </c>
      <c r="E10" s="70" t="s">
        <v>296</v>
      </c>
      <c r="F10" s="70" t="s">
        <v>296</v>
      </c>
    </row>
    <row r="11" spans="1:11" ht="22.5" x14ac:dyDescent="0.2">
      <c r="A11" s="65">
        <v>233</v>
      </c>
      <c r="B11" s="66" t="s">
        <v>93</v>
      </c>
      <c r="C11" s="66" t="s">
        <v>285</v>
      </c>
      <c r="D11" s="66" t="s">
        <v>297</v>
      </c>
      <c r="E11" s="70" t="s">
        <v>298</v>
      </c>
      <c r="F11" s="70" t="s">
        <v>299</v>
      </c>
    </row>
    <row r="12" spans="1:11" ht="22.5" x14ac:dyDescent="0.2">
      <c r="A12" s="69">
        <v>236</v>
      </c>
      <c r="B12" s="70" t="s">
        <v>96</v>
      </c>
      <c r="C12" s="70" t="s">
        <v>278</v>
      </c>
      <c r="D12" s="70" t="s">
        <v>292</v>
      </c>
      <c r="E12" s="70" t="s">
        <v>300</v>
      </c>
      <c r="F12" s="70" t="s">
        <v>301</v>
      </c>
    </row>
    <row r="13" spans="1:11" x14ac:dyDescent="0.2">
      <c r="A13" s="65">
        <v>239</v>
      </c>
      <c r="B13" s="66" t="s">
        <v>103</v>
      </c>
      <c r="C13" s="66" t="s">
        <v>302</v>
      </c>
      <c r="D13" s="66" t="s">
        <v>279</v>
      </c>
      <c r="E13" s="66" t="s">
        <v>303</v>
      </c>
      <c r="F13" s="66" t="s">
        <v>303</v>
      </c>
    </row>
    <row r="14" spans="1:11" x14ac:dyDescent="0.2">
      <c r="A14" s="69">
        <v>243</v>
      </c>
      <c r="B14" s="70" t="s">
        <v>104</v>
      </c>
      <c r="C14" s="70" t="s">
        <v>302</v>
      </c>
      <c r="D14" s="70" t="s">
        <v>279</v>
      </c>
      <c r="E14" s="70" t="s">
        <v>304</v>
      </c>
      <c r="F14" s="70" t="s">
        <v>304</v>
      </c>
    </row>
    <row r="15" spans="1:11" ht="22.5" x14ac:dyDescent="0.2">
      <c r="A15" s="65">
        <v>245</v>
      </c>
      <c r="B15" s="66" t="s">
        <v>105</v>
      </c>
      <c r="C15" s="66" t="s">
        <v>285</v>
      </c>
      <c r="D15" s="66" t="s">
        <v>288</v>
      </c>
      <c r="E15" s="70" t="s">
        <v>305</v>
      </c>
      <c r="F15" s="70" t="s">
        <v>306</v>
      </c>
    </row>
    <row r="16" spans="1:11" ht="22.5" x14ac:dyDescent="0.2">
      <c r="A16" s="69">
        <v>247</v>
      </c>
      <c r="B16" s="70" t="s">
        <v>108</v>
      </c>
      <c r="C16" s="70" t="s">
        <v>285</v>
      </c>
      <c r="D16" s="70" t="s">
        <v>288</v>
      </c>
      <c r="E16" s="70" t="s">
        <v>307</v>
      </c>
      <c r="F16" s="70" t="s">
        <v>308</v>
      </c>
      <c r="K16" s="7"/>
    </row>
    <row r="17" spans="1:6" x14ac:dyDescent="0.2">
      <c r="A17" s="65">
        <v>262</v>
      </c>
      <c r="B17" s="66" t="s">
        <v>113</v>
      </c>
      <c r="C17" s="66" t="s">
        <v>309</v>
      </c>
      <c r="D17" s="66" t="s">
        <v>279</v>
      </c>
      <c r="E17" s="66" t="s">
        <v>310</v>
      </c>
      <c r="F17" s="66" t="s">
        <v>310</v>
      </c>
    </row>
    <row r="18" spans="1:6" ht="22.5" x14ac:dyDescent="0.2">
      <c r="A18" s="69">
        <v>265</v>
      </c>
      <c r="B18" s="70" t="s">
        <v>114</v>
      </c>
      <c r="C18" s="70" t="s">
        <v>311</v>
      </c>
      <c r="D18" s="70" t="s">
        <v>288</v>
      </c>
      <c r="E18" s="70" t="s">
        <v>312</v>
      </c>
      <c r="F18" s="70" t="s">
        <v>313</v>
      </c>
    </row>
    <row r="19" spans="1:6" x14ac:dyDescent="0.2">
      <c r="A19" s="65">
        <v>270</v>
      </c>
      <c r="B19" s="66" t="s">
        <v>115</v>
      </c>
      <c r="C19" s="66" t="s">
        <v>291</v>
      </c>
      <c r="D19" s="66" t="s">
        <v>292</v>
      </c>
      <c r="E19" s="66" t="s">
        <v>296</v>
      </c>
      <c r="F19" s="66" t="s">
        <v>296</v>
      </c>
    </row>
    <row r="20" spans="1:6" ht="22.5" x14ac:dyDescent="0.2">
      <c r="A20" s="69">
        <v>271</v>
      </c>
      <c r="B20" s="70" t="s">
        <v>116</v>
      </c>
      <c r="C20" s="70" t="s">
        <v>314</v>
      </c>
      <c r="D20" s="70" t="s">
        <v>288</v>
      </c>
      <c r="E20" s="70" t="s">
        <v>315</v>
      </c>
      <c r="F20" s="70" t="s">
        <v>316</v>
      </c>
    </row>
    <row r="21" spans="1:6" ht="22.5" x14ac:dyDescent="0.2">
      <c r="A21" s="65">
        <v>278</v>
      </c>
      <c r="B21" s="66" t="s">
        <v>317</v>
      </c>
      <c r="C21" s="66" t="s">
        <v>318</v>
      </c>
      <c r="D21" s="66" t="s">
        <v>279</v>
      </c>
      <c r="E21" s="66" t="s">
        <v>319</v>
      </c>
      <c r="F21" s="66" t="s">
        <v>319</v>
      </c>
    </row>
    <row r="22" spans="1:6" ht="22.5" x14ac:dyDescent="0.2">
      <c r="A22" s="69">
        <v>280</v>
      </c>
      <c r="B22" s="70" t="s">
        <v>1</v>
      </c>
      <c r="C22" s="70" t="s">
        <v>285</v>
      </c>
      <c r="D22" s="70" t="s">
        <v>320</v>
      </c>
      <c r="E22" s="70" t="s">
        <v>321</v>
      </c>
      <c r="F22" s="70" t="s">
        <v>322</v>
      </c>
    </row>
    <row r="23" spans="1:6" ht="22.5" x14ac:dyDescent="0.2">
      <c r="A23" s="65">
        <v>282</v>
      </c>
      <c r="B23" s="66" t="s">
        <v>0</v>
      </c>
      <c r="C23" s="66" t="s">
        <v>314</v>
      </c>
      <c r="D23" s="66" t="s">
        <v>288</v>
      </c>
      <c r="E23" s="70" t="s">
        <v>323</v>
      </c>
      <c r="F23" s="70" t="s">
        <v>324</v>
      </c>
    </row>
    <row r="24" spans="1:6" ht="22.5" x14ac:dyDescent="0.2">
      <c r="A24" s="69">
        <v>283</v>
      </c>
      <c r="B24" s="70" t="s">
        <v>2</v>
      </c>
      <c r="C24" s="70" t="s">
        <v>278</v>
      </c>
      <c r="D24" s="70" t="s">
        <v>292</v>
      </c>
      <c r="E24" s="70" t="s">
        <v>325</v>
      </c>
      <c r="F24" s="73" t="s">
        <v>326</v>
      </c>
    </row>
    <row r="25" spans="1:6" x14ac:dyDescent="0.2">
      <c r="A25" s="65">
        <v>290</v>
      </c>
      <c r="B25" s="66" t="s">
        <v>118</v>
      </c>
      <c r="C25" s="66" t="s">
        <v>314</v>
      </c>
      <c r="D25" s="66" t="s">
        <v>538</v>
      </c>
      <c r="E25" s="66"/>
      <c r="F25" s="66" t="s">
        <v>328</v>
      </c>
    </row>
    <row r="26" spans="1:6" ht="22.5" x14ac:dyDescent="0.2">
      <c r="A26" s="69">
        <v>294</v>
      </c>
      <c r="B26" s="70" t="s">
        <v>120</v>
      </c>
      <c r="C26" s="70" t="s">
        <v>285</v>
      </c>
      <c r="D26" s="70" t="s">
        <v>288</v>
      </c>
      <c r="E26" s="71" t="s">
        <v>329</v>
      </c>
      <c r="F26" s="71" t="s">
        <v>330</v>
      </c>
    </row>
    <row r="27" spans="1:6" ht="22.5" x14ac:dyDescent="0.2">
      <c r="A27" s="65">
        <v>295</v>
      </c>
      <c r="B27" s="66" t="s">
        <v>124</v>
      </c>
      <c r="C27" s="66" t="s">
        <v>314</v>
      </c>
      <c r="D27" s="66" t="s">
        <v>331</v>
      </c>
      <c r="E27" s="66" t="s">
        <v>332</v>
      </c>
      <c r="F27" s="66" t="s">
        <v>332</v>
      </c>
    </row>
    <row r="28" spans="1:6" x14ac:dyDescent="0.2">
      <c r="A28" s="69">
        <v>299</v>
      </c>
      <c r="B28" s="70" t="s">
        <v>128</v>
      </c>
      <c r="C28" s="70" t="s">
        <v>314</v>
      </c>
      <c r="D28" s="70" t="s">
        <v>538</v>
      </c>
      <c r="E28" s="70"/>
      <c r="F28" s="70" t="s">
        <v>328</v>
      </c>
    </row>
    <row r="29" spans="1:6" x14ac:dyDescent="0.2">
      <c r="A29" s="65">
        <v>300</v>
      </c>
      <c r="B29" s="66" t="s">
        <v>132</v>
      </c>
      <c r="C29" s="66" t="s">
        <v>311</v>
      </c>
      <c r="D29" s="66" t="s">
        <v>292</v>
      </c>
      <c r="E29" s="66" t="s">
        <v>333</v>
      </c>
      <c r="F29" s="66" t="s">
        <v>334</v>
      </c>
    </row>
    <row r="30" spans="1:6" x14ac:dyDescent="0.2">
      <c r="A30" s="69">
        <v>304</v>
      </c>
      <c r="B30" s="70" t="s">
        <v>335</v>
      </c>
      <c r="C30" s="70" t="s">
        <v>309</v>
      </c>
      <c r="D30" s="70" t="s">
        <v>336</v>
      </c>
      <c r="E30" s="70" t="s">
        <v>337</v>
      </c>
      <c r="F30" s="70" t="s">
        <v>338</v>
      </c>
    </row>
    <row r="31" spans="1:6" x14ac:dyDescent="0.2">
      <c r="A31" s="69" t="s">
        <v>339</v>
      </c>
      <c r="B31" s="70" t="s">
        <v>134</v>
      </c>
      <c r="C31" s="70" t="s">
        <v>285</v>
      </c>
      <c r="D31" s="70" t="s">
        <v>340</v>
      </c>
      <c r="E31" s="70" t="s">
        <v>341</v>
      </c>
      <c r="F31" s="70" t="s">
        <v>342</v>
      </c>
    </row>
    <row r="32" spans="1:6" x14ac:dyDescent="0.2">
      <c r="A32" s="65">
        <v>311</v>
      </c>
      <c r="B32" s="66" t="s">
        <v>343</v>
      </c>
      <c r="C32" s="66" t="s">
        <v>309</v>
      </c>
      <c r="D32" s="66" t="s">
        <v>344</v>
      </c>
      <c r="E32" s="66" t="s">
        <v>345</v>
      </c>
      <c r="F32" s="66" t="s">
        <v>346</v>
      </c>
    </row>
    <row r="33" spans="1:11" x14ac:dyDescent="0.2">
      <c r="A33" s="69">
        <v>312</v>
      </c>
      <c r="B33" s="70" t="s">
        <v>347</v>
      </c>
      <c r="C33" s="70" t="s">
        <v>348</v>
      </c>
      <c r="D33" s="70" t="s">
        <v>279</v>
      </c>
      <c r="E33" s="70" t="s">
        <v>215</v>
      </c>
      <c r="F33" s="70" t="s">
        <v>215</v>
      </c>
    </row>
    <row r="34" spans="1:11" ht="22.5" x14ac:dyDescent="0.2">
      <c r="A34" s="65">
        <v>313</v>
      </c>
      <c r="B34" s="66" t="s">
        <v>349</v>
      </c>
      <c r="C34" s="66" t="s">
        <v>507</v>
      </c>
      <c r="D34" s="66" t="s">
        <v>350</v>
      </c>
      <c r="E34" s="70" t="s">
        <v>351</v>
      </c>
      <c r="F34" s="66" t="s">
        <v>352</v>
      </c>
    </row>
    <row r="35" spans="1:11" ht="22.5" x14ac:dyDescent="0.2">
      <c r="A35" s="69">
        <v>315</v>
      </c>
      <c r="B35" s="70" t="s">
        <v>135</v>
      </c>
      <c r="C35" s="70" t="s">
        <v>353</v>
      </c>
      <c r="D35" s="70" t="s">
        <v>539</v>
      </c>
      <c r="E35" s="70"/>
      <c r="F35" s="70" t="s">
        <v>328</v>
      </c>
    </row>
    <row r="36" spans="1:11" x14ac:dyDescent="0.2">
      <c r="A36" s="65">
        <v>316</v>
      </c>
      <c r="B36" s="66" t="s">
        <v>135</v>
      </c>
      <c r="C36" s="66" t="s">
        <v>314</v>
      </c>
      <c r="D36" s="66" t="s">
        <v>538</v>
      </c>
      <c r="E36" s="66"/>
      <c r="F36" s="66" t="s">
        <v>328</v>
      </c>
    </row>
    <row r="37" spans="1:11" x14ac:dyDescent="0.2">
      <c r="A37" s="69">
        <v>319</v>
      </c>
      <c r="B37" s="70" t="s">
        <v>139</v>
      </c>
      <c r="C37" s="70" t="s">
        <v>291</v>
      </c>
      <c r="D37" s="70" t="s">
        <v>292</v>
      </c>
      <c r="E37" s="70" t="s">
        <v>296</v>
      </c>
      <c r="F37" s="70" t="s">
        <v>296</v>
      </c>
    </row>
    <row r="38" spans="1:11" ht="22.5" x14ac:dyDescent="0.2">
      <c r="A38" s="65">
        <v>322</v>
      </c>
      <c r="B38" s="66" t="s">
        <v>149</v>
      </c>
      <c r="C38" s="66" t="s">
        <v>314</v>
      </c>
      <c r="D38" s="66" t="s">
        <v>288</v>
      </c>
      <c r="E38" s="70" t="s">
        <v>354</v>
      </c>
      <c r="F38" s="70" t="s">
        <v>306</v>
      </c>
      <c r="K38" s="7"/>
    </row>
    <row r="39" spans="1:11" x14ac:dyDescent="0.2">
      <c r="A39" s="69">
        <v>323</v>
      </c>
      <c r="B39" s="70" t="s">
        <v>355</v>
      </c>
      <c r="C39" s="70" t="s">
        <v>348</v>
      </c>
      <c r="D39" s="70" t="s">
        <v>356</v>
      </c>
      <c r="E39" s="70" t="s">
        <v>357</v>
      </c>
      <c r="F39" s="70" t="s">
        <v>358</v>
      </c>
      <c r="K39" s="7"/>
    </row>
    <row r="40" spans="1:11" s="17" customFormat="1" ht="22.5" x14ac:dyDescent="0.2">
      <c r="A40" s="74">
        <v>330</v>
      </c>
      <c r="B40" s="75" t="s">
        <v>153</v>
      </c>
      <c r="C40" s="75" t="s">
        <v>311</v>
      </c>
      <c r="D40" s="75" t="s">
        <v>359</v>
      </c>
      <c r="E40" s="75" t="s">
        <v>360</v>
      </c>
      <c r="F40" s="75" t="s">
        <v>360</v>
      </c>
      <c r="G40" s="76"/>
      <c r="K40" s="13"/>
    </row>
    <row r="41" spans="1:11" s="17" customFormat="1" ht="22.5" x14ac:dyDescent="0.2">
      <c r="A41" s="77">
        <v>331</v>
      </c>
      <c r="B41" s="73" t="s">
        <v>154</v>
      </c>
      <c r="C41" s="73" t="s">
        <v>353</v>
      </c>
      <c r="D41" s="73" t="s">
        <v>361</v>
      </c>
      <c r="E41" s="73" t="s">
        <v>362</v>
      </c>
      <c r="F41" s="73" t="s">
        <v>363</v>
      </c>
      <c r="G41" s="76"/>
      <c r="K41" s="13"/>
    </row>
    <row r="42" spans="1:11" s="17" customFormat="1" ht="22.5" x14ac:dyDescent="0.2">
      <c r="A42" s="77">
        <v>332</v>
      </c>
      <c r="B42" s="73" t="s">
        <v>154</v>
      </c>
      <c r="C42" s="73" t="s">
        <v>364</v>
      </c>
      <c r="D42" s="73" t="s">
        <v>365</v>
      </c>
      <c r="E42" s="73" t="s">
        <v>366</v>
      </c>
      <c r="F42" s="73" t="s">
        <v>367</v>
      </c>
      <c r="G42" s="76"/>
      <c r="K42" s="13"/>
    </row>
    <row r="43" spans="1:11" s="17" customFormat="1" x14ac:dyDescent="0.2">
      <c r="A43" s="74" t="s">
        <v>368</v>
      </c>
      <c r="B43" s="75" t="s">
        <v>155</v>
      </c>
      <c r="C43" s="75" t="s">
        <v>285</v>
      </c>
      <c r="D43" s="75" t="s">
        <v>340</v>
      </c>
      <c r="E43" s="75" t="s">
        <v>341</v>
      </c>
      <c r="F43" s="75" t="s">
        <v>342</v>
      </c>
      <c r="G43" s="76"/>
      <c r="K43" s="13"/>
    </row>
    <row r="44" spans="1:11" s="17" customFormat="1" x14ac:dyDescent="0.2">
      <c r="A44" s="77" t="s">
        <v>369</v>
      </c>
      <c r="B44" s="73" t="s">
        <v>157</v>
      </c>
      <c r="C44" s="73" t="s">
        <v>506</v>
      </c>
      <c r="D44" s="73" t="s">
        <v>292</v>
      </c>
      <c r="E44" s="73" t="s">
        <v>370</v>
      </c>
      <c r="F44" s="73" t="s">
        <v>370</v>
      </c>
      <c r="G44" s="76"/>
      <c r="K44" s="13"/>
    </row>
    <row r="45" spans="1:11" s="17" customFormat="1" x14ac:dyDescent="0.2">
      <c r="A45" s="74">
        <v>338</v>
      </c>
      <c r="B45" s="75" t="s">
        <v>371</v>
      </c>
      <c r="C45" s="75" t="s">
        <v>309</v>
      </c>
      <c r="D45" s="75" t="s">
        <v>279</v>
      </c>
      <c r="E45" s="73" t="s">
        <v>372</v>
      </c>
      <c r="F45" s="73" t="s">
        <v>372</v>
      </c>
      <c r="G45" s="76"/>
      <c r="K45" s="13"/>
    </row>
    <row r="46" spans="1:11" s="17" customFormat="1" x14ac:dyDescent="0.2">
      <c r="A46" s="77">
        <v>341</v>
      </c>
      <c r="B46" s="73" t="s">
        <v>158</v>
      </c>
      <c r="C46" s="73" t="s">
        <v>291</v>
      </c>
      <c r="D46" s="73" t="s">
        <v>279</v>
      </c>
      <c r="E46" s="73" t="s">
        <v>373</v>
      </c>
      <c r="F46" s="73" t="s">
        <v>373</v>
      </c>
      <c r="G46" s="76"/>
      <c r="K46" s="13"/>
    </row>
    <row r="47" spans="1:11" s="17" customFormat="1" ht="22.5" x14ac:dyDescent="0.2">
      <c r="A47" s="74">
        <v>342</v>
      </c>
      <c r="B47" s="75" t="s">
        <v>159</v>
      </c>
      <c r="C47" s="75" t="s">
        <v>314</v>
      </c>
      <c r="D47" s="75" t="s">
        <v>374</v>
      </c>
      <c r="E47" s="73" t="s">
        <v>332</v>
      </c>
      <c r="F47" s="75" t="s">
        <v>332</v>
      </c>
      <c r="G47" s="76"/>
      <c r="K47" s="13"/>
    </row>
    <row r="48" spans="1:11" s="17" customFormat="1" x14ac:dyDescent="0.2">
      <c r="A48" s="77">
        <v>346</v>
      </c>
      <c r="B48" s="73" t="s">
        <v>180</v>
      </c>
      <c r="C48" s="73" t="s">
        <v>309</v>
      </c>
      <c r="D48" s="73" t="s">
        <v>344</v>
      </c>
      <c r="E48" s="73" t="s">
        <v>375</v>
      </c>
      <c r="F48" s="73" t="s">
        <v>346</v>
      </c>
      <c r="G48" s="76"/>
    </row>
    <row r="49" spans="1:11" s="17" customFormat="1" ht="22.5" x14ac:dyDescent="0.2">
      <c r="A49" s="74" t="s">
        <v>376</v>
      </c>
      <c r="B49" s="75" t="s">
        <v>194</v>
      </c>
      <c r="C49" s="75" t="s">
        <v>314</v>
      </c>
      <c r="D49" s="73" t="s">
        <v>288</v>
      </c>
      <c r="E49" s="73" t="s">
        <v>377</v>
      </c>
      <c r="F49" s="73" t="s">
        <v>377</v>
      </c>
      <c r="G49" s="76"/>
    </row>
    <row r="50" spans="1:11" s="17" customFormat="1" ht="22.5" x14ac:dyDescent="0.2">
      <c r="A50" s="77">
        <v>354</v>
      </c>
      <c r="B50" s="73" t="s">
        <v>378</v>
      </c>
      <c r="C50" s="73" t="s">
        <v>353</v>
      </c>
      <c r="D50" s="73" t="s">
        <v>379</v>
      </c>
      <c r="E50" s="73" t="s">
        <v>380</v>
      </c>
      <c r="F50" s="73" t="s">
        <v>380</v>
      </c>
      <c r="G50" s="76"/>
      <c r="K50" s="78"/>
    </row>
    <row r="51" spans="1:11" s="17" customFormat="1" x14ac:dyDescent="0.2">
      <c r="A51" s="74">
        <v>361</v>
      </c>
      <c r="B51" s="75" t="s">
        <v>381</v>
      </c>
      <c r="C51" s="75" t="s">
        <v>348</v>
      </c>
      <c r="D51" s="75" t="s">
        <v>279</v>
      </c>
      <c r="E51" s="75" t="s">
        <v>215</v>
      </c>
      <c r="F51" s="75" t="s">
        <v>215</v>
      </c>
      <c r="G51" s="76"/>
    </row>
    <row r="52" spans="1:11" s="17" customFormat="1" x14ac:dyDescent="0.2">
      <c r="A52" s="77">
        <v>362</v>
      </c>
      <c r="B52" s="73" t="s">
        <v>382</v>
      </c>
      <c r="C52" s="73" t="s">
        <v>285</v>
      </c>
      <c r="D52" s="73" t="s">
        <v>279</v>
      </c>
      <c r="E52" s="73" t="s">
        <v>319</v>
      </c>
      <c r="F52" s="73" t="s">
        <v>319</v>
      </c>
      <c r="G52" s="76"/>
    </row>
    <row r="53" spans="1:11" s="17" customFormat="1" ht="22.5" x14ac:dyDescent="0.2">
      <c r="A53" s="74">
        <v>363</v>
      </c>
      <c r="B53" s="75" t="s">
        <v>182</v>
      </c>
      <c r="C53" s="75" t="s">
        <v>314</v>
      </c>
      <c r="D53" s="75" t="s">
        <v>383</v>
      </c>
      <c r="E53" s="73" t="s">
        <v>384</v>
      </c>
      <c r="F53" s="73" t="s">
        <v>384</v>
      </c>
      <c r="G53" s="76"/>
    </row>
    <row r="54" spans="1:11" s="17" customFormat="1" ht="22.5" x14ac:dyDescent="0.2">
      <c r="A54" s="77" t="s">
        <v>385</v>
      </c>
      <c r="B54" s="73" t="s">
        <v>183</v>
      </c>
      <c r="C54" s="73" t="s">
        <v>314</v>
      </c>
      <c r="D54" s="73" t="s">
        <v>288</v>
      </c>
      <c r="E54" s="73" t="s">
        <v>386</v>
      </c>
      <c r="F54" s="73" t="s">
        <v>306</v>
      </c>
      <c r="G54" s="76"/>
      <c r="K54" s="78"/>
    </row>
    <row r="55" spans="1:11" s="17" customFormat="1" ht="22.5" x14ac:dyDescent="0.2">
      <c r="A55" s="74">
        <v>365</v>
      </c>
      <c r="B55" s="75" t="s">
        <v>195</v>
      </c>
      <c r="C55" s="75" t="s">
        <v>348</v>
      </c>
      <c r="D55" s="75" t="s">
        <v>387</v>
      </c>
      <c r="E55" s="73" t="s">
        <v>388</v>
      </c>
      <c r="F55" s="73" t="s">
        <v>388</v>
      </c>
      <c r="G55" s="76"/>
    </row>
    <row r="56" spans="1:11" s="17" customFormat="1" x14ac:dyDescent="0.2">
      <c r="A56" s="77">
        <v>367</v>
      </c>
      <c r="B56" s="73" t="s">
        <v>196</v>
      </c>
      <c r="C56" s="73" t="s">
        <v>291</v>
      </c>
      <c r="D56" s="73" t="s">
        <v>292</v>
      </c>
      <c r="E56" s="73" t="s">
        <v>296</v>
      </c>
      <c r="F56" s="73" t="s">
        <v>296</v>
      </c>
      <c r="G56" s="76"/>
    </row>
    <row r="57" spans="1:11" s="17" customFormat="1" x14ac:dyDescent="0.2">
      <c r="A57" s="74">
        <v>368</v>
      </c>
      <c r="B57" s="75" t="s">
        <v>198</v>
      </c>
      <c r="C57" s="75" t="s">
        <v>309</v>
      </c>
      <c r="D57" s="75" t="s">
        <v>389</v>
      </c>
      <c r="E57" s="73" t="s">
        <v>390</v>
      </c>
      <c r="F57" s="73" t="s">
        <v>391</v>
      </c>
      <c r="G57" s="76"/>
    </row>
    <row r="58" spans="1:11" s="17" customFormat="1" ht="22.5" x14ac:dyDescent="0.2">
      <c r="A58" s="77">
        <v>369</v>
      </c>
      <c r="B58" s="73" t="s">
        <v>199</v>
      </c>
      <c r="C58" s="73" t="s">
        <v>348</v>
      </c>
      <c r="D58" s="73" t="s">
        <v>331</v>
      </c>
      <c r="E58" s="73" t="s">
        <v>332</v>
      </c>
      <c r="F58" s="73" t="s">
        <v>332</v>
      </c>
      <c r="G58" s="76"/>
      <c r="K58" s="78"/>
    </row>
    <row r="59" spans="1:11" s="17" customFormat="1" x14ac:dyDescent="0.2">
      <c r="A59" s="77">
        <v>373</v>
      </c>
      <c r="B59" s="73" t="s">
        <v>205</v>
      </c>
      <c r="C59" s="73" t="s">
        <v>311</v>
      </c>
      <c r="D59" s="73" t="s">
        <v>392</v>
      </c>
      <c r="E59" s="73" t="s">
        <v>393</v>
      </c>
      <c r="F59" s="73" t="s">
        <v>394</v>
      </c>
      <c r="G59" s="76"/>
    </row>
    <row r="60" spans="1:11" s="17" customFormat="1" x14ac:dyDescent="0.2">
      <c r="A60" s="77">
        <v>379</v>
      </c>
      <c r="B60" s="73" t="s">
        <v>216</v>
      </c>
      <c r="C60" s="73" t="s">
        <v>314</v>
      </c>
      <c r="D60" s="73" t="s">
        <v>527</v>
      </c>
      <c r="E60" s="73"/>
      <c r="F60" s="73" t="s">
        <v>327</v>
      </c>
      <c r="G60" s="76"/>
    </row>
    <row r="61" spans="1:11" s="17" customFormat="1" ht="22.5" x14ac:dyDescent="0.2">
      <c r="A61" s="77" t="s">
        <v>395</v>
      </c>
      <c r="B61" s="73" t="s">
        <v>227</v>
      </c>
      <c r="C61" s="73" t="s">
        <v>506</v>
      </c>
      <c r="D61" s="73" t="s">
        <v>288</v>
      </c>
      <c r="E61" s="73" t="s">
        <v>396</v>
      </c>
      <c r="F61" s="73" t="s">
        <v>396</v>
      </c>
      <c r="G61" s="76"/>
    </row>
    <row r="62" spans="1:11" s="17" customFormat="1" ht="22.5" x14ac:dyDescent="0.2">
      <c r="A62" s="77" t="s">
        <v>397</v>
      </c>
      <c r="B62" s="73" t="s">
        <v>226</v>
      </c>
      <c r="C62" s="73" t="s">
        <v>314</v>
      </c>
      <c r="D62" s="73" t="s">
        <v>292</v>
      </c>
      <c r="E62" s="73" t="s">
        <v>398</v>
      </c>
      <c r="F62" s="73" t="s">
        <v>377</v>
      </c>
      <c r="G62" s="76"/>
    </row>
    <row r="63" spans="1:11" s="17" customFormat="1" ht="22.5" x14ac:dyDescent="0.2">
      <c r="A63" s="77">
        <v>383</v>
      </c>
      <c r="B63" s="73" t="s">
        <v>399</v>
      </c>
      <c r="C63" s="73" t="s">
        <v>364</v>
      </c>
      <c r="D63" s="73" t="s">
        <v>288</v>
      </c>
      <c r="E63" s="73" t="s">
        <v>400</v>
      </c>
      <c r="F63" s="73" t="s">
        <v>401</v>
      </c>
      <c r="G63" s="76"/>
    </row>
    <row r="64" spans="1:11" s="17" customFormat="1" ht="22.5" x14ac:dyDescent="0.2">
      <c r="A64" s="77">
        <v>392</v>
      </c>
      <c r="B64" s="73" t="s">
        <v>230</v>
      </c>
      <c r="C64" s="73" t="s">
        <v>278</v>
      </c>
      <c r="D64" s="73" t="s">
        <v>288</v>
      </c>
      <c r="E64" s="73" t="s">
        <v>402</v>
      </c>
      <c r="F64" s="73" t="s">
        <v>403</v>
      </c>
      <c r="G64" s="76"/>
    </row>
    <row r="65" spans="1:7" s="17" customFormat="1" ht="22.5" x14ac:dyDescent="0.2">
      <c r="A65" s="77">
        <v>393</v>
      </c>
      <c r="B65" s="73" t="s">
        <v>231</v>
      </c>
      <c r="C65" s="73" t="s">
        <v>314</v>
      </c>
      <c r="D65" s="73" t="s">
        <v>374</v>
      </c>
      <c r="E65" s="73" t="s">
        <v>332</v>
      </c>
      <c r="F65" s="73" t="s">
        <v>332</v>
      </c>
      <c r="G65" s="76"/>
    </row>
    <row r="66" spans="1:7" s="17" customFormat="1" ht="22.5" x14ac:dyDescent="0.2">
      <c r="A66" s="77">
        <v>396</v>
      </c>
      <c r="B66" s="73" t="s">
        <v>404</v>
      </c>
      <c r="C66" s="73" t="s">
        <v>348</v>
      </c>
      <c r="D66" s="73" t="s">
        <v>405</v>
      </c>
      <c r="E66" s="73" t="s">
        <v>406</v>
      </c>
      <c r="F66" s="73" t="s">
        <v>406</v>
      </c>
      <c r="G66" s="76"/>
    </row>
    <row r="67" spans="1:7" s="17" customFormat="1" ht="22.5" x14ac:dyDescent="0.2">
      <c r="A67" s="77" t="s">
        <v>407</v>
      </c>
      <c r="B67" s="73" t="s">
        <v>235</v>
      </c>
      <c r="C67" s="73" t="s">
        <v>314</v>
      </c>
      <c r="D67" s="73" t="s">
        <v>292</v>
      </c>
      <c r="E67" s="73" t="s">
        <v>408</v>
      </c>
      <c r="F67" s="73" t="s">
        <v>377</v>
      </c>
      <c r="G67" s="76"/>
    </row>
    <row r="68" spans="1:7" s="17" customFormat="1" x14ac:dyDescent="0.2">
      <c r="A68" s="77">
        <v>405</v>
      </c>
      <c r="B68" s="79">
        <v>38393</v>
      </c>
      <c r="C68" s="73" t="s">
        <v>314</v>
      </c>
      <c r="D68" s="73" t="s">
        <v>279</v>
      </c>
      <c r="E68" s="73" t="s">
        <v>409</v>
      </c>
      <c r="F68" s="73" t="s">
        <v>409</v>
      </c>
      <c r="G68" s="76"/>
    </row>
    <row r="69" spans="1:7" s="17" customFormat="1" ht="22.5" x14ac:dyDescent="0.2">
      <c r="A69" s="74">
        <v>410</v>
      </c>
      <c r="B69" s="80">
        <v>38454</v>
      </c>
      <c r="C69" s="81" t="s">
        <v>314</v>
      </c>
      <c r="D69" s="81" t="s">
        <v>374</v>
      </c>
      <c r="E69" s="81" t="s">
        <v>332</v>
      </c>
      <c r="F69" s="81" t="s">
        <v>332</v>
      </c>
      <c r="G69" s="76"/>
    </row>
    <row r="70" spans="1:7" s="17" customFormat="1" ht="22.5" x14ac:dyDescent="0.2">
      <c r="A70" s="77">
        <v>412</v>
      </c>
      <c r="B70" s="79">
        <v>38470</v>
      </c>
      <c r="C70" s="73" t="s">
        <v>309</v>
      </c>
      <c r="D70" s="73" t="s">
        <v>410</v>
      </c>
      <c r="E70" s="73" t="s">
        <v>411</v>
      </c>
      <c r="F70" s="73" t="s">
        <v>411</v>
      </c>
      <c r="G70" s="76"/>
    </row>
    <row r="71" spans="1:7" s="17" customFormat="1" ht="22.5" x14ac:dyDescent="0.2">
      <c r="A71" s="77">
        <v>414</v>
      </c>
      <c r="B71" s="79">
        <v>38498</v>
      </c>
      <c r="C71" s="73" t="s">
        <v>348</v>
      </c>
      <c r="D71" s="73" t="s">
        <v>412</v>
      </c>
      <c r="E71" s="73" t="s">
        <v>413</v>
      </c>
      <c r="F71" s="73" t="s">
        <v>413</v>
      </c>
      <c r="G71" s="76"/>
    </row>
    <row r="72" spans="1:7" s="17" customFormat="1" x14ac:dyDescent="0.2">
      <c r="A72" s="77">
        <v>420</v>
      </c>
      <c r="B72" s="79">
        <v>38526</v>
      </c>
      <c r="C72" s="73" t="s">
        <v>291</v>
      </c>
      <c r="D72" s="73" t="s">
        <v>279</v>
      </c>
      <c r="E72" s="73" t="s">
        <v>296</v>
      </c>
      <c r="F72" s="73" t="s">
        <v>296</v>
      </c>
      <c r="G72" s="76"/>
    </row>
    <row r="73" spans="1:7" s="17" customFormat="1" x14ac:dyDescent="0.2">
      <c r="A73" s="77">
        <v>424</v>
      </c>
      <c r="B73" s="79">
        <v>38553</v>
      </c>
      <c r="C73" s="79" t="s">
        <v>285</v>
      </c>
      <c r="D73" s="75" t="s">
        <v>340</v>
      </c>
      <c r="E73" s="75" t="s">
        <v>341</v>
      </c>
      <c r="F73" s="75" t="s">
        <v>342</v>
      </c>
      <c r="G73" s="76"/>
    </row>
    <row r="74" spans="1:7" s="17" customFormat="1" x14ac:dyDescent="0.2">
      <c r="A74" s="77" t="s">
        <v>414</v>
      </c>
      <c r="B74" s="79">
        <v>38559</v>
      </c>
      <c r="C74" s="73" t="s">
        <v>506</v>
      </c>
      <c r="D74" s="73" t="s">
        <v>292</v>
      </c>
      <c r="E74" s="73" t="s">
        <v>415</v>
      </c>
      <c r="F74" s="73" t="s">
        <v>415</v>
      </c>
      <c r="G74" s="76"/>
    </row>
    <row r="75" spans="1:7" s="17" customFormat="1" ht="22.5" x14ac:dyDescent="0.2">
      <c r="A75" s="77">
        <v>430</v>
      </c>
      <c r="B75" s="79">
        <v>38576</v>
      </c>
      <c r="C75" s="79" t="s">
        <v>285</v>
      </c>
      <c r="D75" s="73" t="s">
        <v>416</v>
      </c>
      <c r="E75" s="73" t="s">
        <v>417</v>
      </c>
      <c r="F75" s="73" t="s">
        <v>342</v>
      </c>
      <c r="G75" s="76"/>
    </row>
    <row r="76" spans="1:7" s="17" customFormat="1" x14ac:dyDescent="0.2">
      <c r="A76" s="77">
        <v>436</v>
      </c>
      <c r="B76" s="79">
        <v>38638</v>
      </c>
      <c r="C76" s="73" t="s">
        <v>348</v>
      </c>
      <c r="D76" s="73" t="s">
        <v>356</v>
      </c>
      <c r="E76" s="73" t="s">
        <v>357</v>
      </c>
      <c r="F76" s="73" t="s">
        <v>358</v>
      </c>
      <c r="G76" s="76"/>
    </row>
    <row r="77" spans="1:7" s="17" customFormat="1" ht="22.5" x14ac:dyDescent="0.2">
      <c r="A77" s="77" t="s">
        <v>500</v>
      </c>
      <c r="B77" s="79">
        <v>38649</v>
      </c>
      <c r="C77" s="73" t="s">
        <v>314</v>
      </c>
      <c r="D77" s="73" t="s">
        <v>292</v>
      </c>
      <c r="E77" s="73" t="s">
        <v>418</v>
      </c>
      <c r="F77" s="73" t="s">
        <v>377</v>
      </c>
      <c r="G77" s="76"/>
    </row>
    <row r="78" spans="1:7" s="17" customFormat="1" ht="22.5" x14ac:dyDescent="0.2">
      <c r="A78" s="77">
        <v>441</v>
      </c>
      <c r="B78" s="79">
        <v>38673</v>
      </c>
      <c r="C78" s="73" t="s">
        <v>348</v>
      </c>
      <c r="D78" s="81" t="s">
        <v>374</v>
      </c>
      <c r="E78" s="81" t="s">
        <v>332</v>
      </c>
      <c r="F78" s="81" t="s">
        <v>332</v>
      </c>
      <c r="G78" s="76"/>
    </row>
    <row r="79" spans="1:7" s="17" customFormat="1" ht="33.75" x14ac:dyDescent="0.2">
      <c r="A79" s="77">
        <v>442</v>
      </c>
      <c r="B79" s="79">
        <v>38677</v>
      </c>
      <c r="C79" s="73" t="s">
        <v>309</v>
      </c>
      <c r="D79" s="73" t="s">
        <v>419</v>
      </c>
      <c r="E79" s="73" t="s">
        <v>420</v>
      </c>
      <c r="F79" s="73" t="s">
        <v>420</v>
      </c>
      <c r="G79" s="76"/>
    </row>
    <row r="80" spans="1:7" s="17" customFormat="1" ht="78.75" x14ac:dyDescent="0.2">
      <c r="A80" s="77">
        <v>449</v>
      </c>
      <c r="B80" s="79">
        <v>38716</v>
      </c>
      <c r="C80" s="73" t="s">
        <v>278</v>
      </c>
      <c r="D80" s="73" t="s">
        <v>288</v>
      </c>
      <c r="E80" s="82" t="s">
        <v>421</v>
      </c>
      <c r="F80" s="73" t="s">
        <v>422</v>
      </c>
      <c r="G80" s="76"/>
    </row>
    <row r="81" spans="1:7" s="17" customFormat="1" x14ac:dyDescent="0.2">
      <c r="A81" s="77" t="s">
        <v>482</v>
      </c>
      <c r="B81" s="79">
        <v>38734</v>
      </c>
      <c r="C81" s="73" t="s">
        <v>309</v>
      </c>
      <c r="D81" s="73" t="s">
        <v>344</v>
      </c>
      <c r="E81" s="73" t="s">
        <v>375</v>
      </c>
      <c r="F81" s="73" t="s">
        <v>346</v>
      </c>
      <c r="G81" s="76"/>
    </row>
    <row r="82" spans="1:7" s="17" customFormat="1" ht="22.5" x14ac:dyDescent="0.2">
      <c r="A82" s="77">
        <v>455</v>
      </c>
      <c r="B82" s="79">
        <v>38769</v>
      </c>
      <c r="C82" s="73" t="s">
        <v>510</v>
      </c>
      <c r="D82" s="73" t="s">
        <v>423</v>
      </c>
      <c r="E82" s="73" t="s">
        <v>424</v>
      </c>
      <c r="F82" s="73" t="s">
        <v>424</v>
      </c>
      <c r="G82" s="76"/>
    </row>
    <row r="83" spans="1:7" s="17" customFormat="1" ht="22.5" x14ac:dyDescent="0.2">
      <c r="A83" s="77">
        <v>458</v>
      </c>
      <c r="B83" s="79">
        <v>38792</v>
      </c>
      <c r="C83" s="81" t="s">
        <v>545</v>
      </c>
      <c r="D83" s="73" t="s">
        <v>374</v>
      </c>
      <c r="E83" s="81" t="s">
        <v>332</v>
      </c>
      <c r="F83" s="81" t="s">
        <v>332</v>
      </c>
      <c r="G83" s="76"/>
    </row>
    <row r="84" spans="1:7" s="17" customFormat="1" x14ac:dyDescent="0.2">
      <c r="A84" s="77">
        <v>460</v>
      </c>
      <c r="B84" s="79">
        <v>38812</v>
      </c>
      <c r="C84" s="73" t="s">
        <v>291</v>
      </c>
      <c r="D84" s="73" t="s">
        <v>292</v>
      </c>
      <c r="E84" s="73" t="s">
        <v>370</v>
      </c>
      <c r="F84" s="73" t="s">
        <v>370</v>
      </c>
      <c r="G84" s="76"/>
    </row>
    <row r="85" spans="1:7" s="17" customFormat="1" ht="33.75" x14ac:dyDescent="0.2">
      <c r="A85" s="77">
        <v>462</v>
      </c>
      <c r="B85" s="79">
        <v>38818</v>
      </c>
      <c r="C85" s="73" t="s">
        <v>309</v>
      </c>
      <c r="D85" s="73" t="s">
        <v>425</v>
      </c>
      <c r="E85" s="73" t="s">
        <v>426</v>
      </c>
      <c r="F85" s="73" t="s">
        <v>427</v>
      </c>
      <c r="G85" s="76"/>
    </row>
    <row r="86" spans="1:7" s="17" customFormat="1" ht="22.5" x14ac:dyDescent="0.2">
      <c r="A86" s="77">
        <v>471</v>
      </c>
      <c r="B86" s="79">
        <v>38960</v>
      </c>
      <c r="C86" s="73" t="s">
        <v>309</v>
      </c>
      <c r="D86" s="73" t="s">
        <v>428</v>
      </c>
      <c r="E86" s="73" t="s">
        <v>429</v>
      </c>
      <c r="F86" s="73" t="s">
        <v>429</v>
      </c>
      <c r="G86" s="76"/>
    </row>
    <row r="87" spans="1:7" s="17" customFormat="1" ht="22.5" x14ac:dyDescent="0.2">
      <c r="A87" s="77">
        <v>472</v>
      </c>
      <c r="B87" s="79">
        <v>38973</v>
      </c>
      <c r="C87" s="73" t="s">
        <v>506</v>
      </c>
      <c r="D87" s="75" t="s">
        <v>331</v>
      </c>
      <c r="E87" s="75" t="s">
        <v>332</v>
      </c>
      <c r="F87" s="75" t="s">
        <v>332</v>
      </c>
      <c r="G87" s="76"/>
    </row>
    <row r="88" spans="1:7" s="17" customFormat="1" x14ac:dyDescent="0.2">
      <c r="A88" s="77">
        <v>473</v>
      </c>
      <c r="B88" s="79">
        <v>38986</v>
      </c>
      <c r="C88" s="73" t="s">
        <v>309</v>
      </c>
      <c r="D88" s="73" t="s">
        <v>430</v>
      </c>
      <c r="E88" s="73" t="s">
        <v>431</v>
      </c>
      <c r="F88" s="73" t="s">
        <v>431</v>
      </c>
      <c r="G88" s="76"/>
    </row>
    <row r="89" spans="1:7" s="17" customFormat="1" x14ac:dyDescent="0.2">
      <c r="A89" s="77">
        <v>486</v>
      </c>
      <c r="B89" s="79" t="s">
        <v>451</v>
      </c>
      <c r="C89" s="73" t="s">
        <v>506</v>
      </c>
      <c r="D89" s="73" t="s">
        <v>292</v>
      </c>
      <c r="E89" s="73" t="s">
        <v>452</v>
      </c>
      <c r="F89" s="73" t="s">
        <v>452</v>
      </c>
      <c r="G89" s="76"/>
    </row>
    <row r="90" spans="1:7" s="17" customFormat="1" ht="22.5" x14ac:dyDescent="0.2">
      <c r="A90" s="77" t="s">
        <v>499</v>
      </c>
      <c r="B90" s="79" t="s">
        <v>448</v>
      </c>
      <c r="C90" s="73" t="s">
        <v>314</v>
      </c>
      <c r="D90" s="73" t="s">
        <v>292</v>
      </c>
      <c r="E90" s="73" t="s">
        <v>418</v>
      </c>
      <c r="F90" s="73" t="s">
        <v>377</v>
      </c>
      <c r="G90" s="76"/>
    </row>
    <row r="91" spans="1:7" s="17" customFormat="1" x14ac:dyDescent="0.2">
      <c r="A91" s="77" t="s">
        <v>492</v>
      </c>
      <c r="B91" s="79" t="s">
        <v>455</v>
      </c>
      <c r="C91" s="73" t="s">
        <v>309</v>
      </c>
      <c r="D91" s="73" t="s">
        <v>389</v>
      </c>
      <c r="E91" s="73" t="s">
        <v>390</v>
      </c>
      <c r="F91" s="73" t="s">
        <v>391</v>
      </c>
      <c r="G91" s="76"/>
    </row>
    <row r="92" spans="1:7" s="17" customFormat="1" x14ac:dyDescent="0.2">
      <c r="A92" s="77" t="s">
        <v>524</v>
      </c>
      <c r="B92" s="79" t="s">
        <v>459</v>
      </c>
      <c r="C92" s="73" t="s">
        <v>291</v>
      </c>
      <c r="D92" s="73" t="s">
        <v>292</v>
      </c>
      <c r="E92" s="73" t="s">
        <v>370</v>
      </c>
      <c r="F92" s="73" t="s">
        <v>370</v>
      </c>
      <c r="G92" s="76"/>
    </row>
    <row r="93" spans="1:7" s="17" customFormat="1" ht="22.5" x14ac:dyDescent="0.2">
      <c r="A93" s="77">
        <v>496</v>
      </c>
      <c r="B93" s="79" t="s">
        <v>460</v>
      </c>
      <c r="C93" s="73" t="s">
        <v>309</v>
      </c>
      <c r="D93" s="73" t="s">
        <v>462</v>
      </c>
      <c r="E93" s="73" t="s">
        <v>473</v>
      </c>
      <c r="F93" s="73" t="s">
        <v>470</v>
      </c>
      <c r="G93" s="76"/>
    </row>
    <row r="94" spans="1:7" s="17" customFormat="1" x14ac:dyDescent="0.2">
      <c r="A94" s="77" t="s">
        <v>483</v>
      </c>
      <c r="B94" s="79" t="s">
        <v>461</v>
      </c>
      <c r="C94" s="73" t="s">
        <v>309</v>
      </c>
      <c r="D94" s="73" t="s">
        <v>463</v>
      </c>
      <c r="E94" s="70" t="s">
        <v>345</v>
      </c>
      <c r="F94" s="73" t="s">
        <v>346</v>
      </c>
      <c r="G94" s="76"/>
    </row>
    <row r="95" spans="1:7" s="17" customFormat="1" ht="22.5" x14ac:dyDescent="0.2">
      <c r="A95" s="77">
        <v>501</v>
      </c>
      <c r="B95" s="79" t="s">
        <v>476</v>
      </c>
      <c r="C95" s="73" t="s">
        <v>278</v>
      </c>
      <c r="D95" s="73" t="s">
        <v>288</v>
      </c>
      <c r="E95" s="73" t="s">
        <v>479</v>
      </c>
      <c r="F95" s="73" t="s">
        <v>422</v>
      </c>
      <c r="G95" s="76"/>
    </row>
    <row r="96" spans="1:7" s="17" customFormat="1" x14ac:dyDescent="0.2">
      <c r="A96" s="77" t="s">
        <v>493</v>
      </c>
      <c r="B96" s="79" t="s">
        <v>461</v>
      </c>
      <c r="C96" s="73" t="s">
        <v>309</v>
      </c>
      <c r="D96" s="73" t="s">
        <v>389</v>
      </c>
      <c r="E96" s="73" t="s">
        <v>390</v>
      </c>
      <c r="F96" s="73" t="s">
        <v>391</v>
      </c>
      <c r="G96" s="76"/>
    </row>
    <row r="97" spans="1:7" s="17" customFormat="1" x14ac:dyDescent="0.2">
      <c r="A97" s="77">
        <v>510</v>
      </c>
      <c r="B97" s="79" t="s">
        <v>484</v>
      </c>
      <c r="C97" s="73" t="s">
        <v>291</v>
      </c>
      <c r="D97" s="73" t="s">
        <v>292</v>
      </c>
      <c r="E97" s="73" t="s">
        <v>296</v>
      </c>
      <c r="F97" s="73" t="s">
        <v>296</v>
      </c>
      <c r="G97" s="76"/>
    </row>
    <row r="98" spans="1:7" s="17" customFormat="1" x14ac:dyDescent="0.2">
      <c r="A98" s="77">
        <v>511</v>
      </c>
      <c r="B98" s="79" t="s">
        <v>489</v>
      </c>
      <c r="C98" s="73" t="s">
        <v>348</v>
      </c>
      <c r="D98" s="73" t="s">
        <v>356</v>
      </c>
      <c r="E98" s="73" t="s">
        <v>357</v>
      </c>
      <c r="F98" s="73" t="s">
        <v>358</v>
      </c>
      <c r="G98" s="76"/>
    </row>
    <row r="99" spans="1:7" s="17" customFormat="1" ht="22.5" x14ac:dyDescent="0.2">
      <c r="A99" s="77">
        <v>514</v>
      </c>
      <c r="B99" s="79" t="s">
        <v>494</v>
      </c>
      <c r="C99" s="73" t="s">
        <v>348</v>
      </c>
      <c r="D99" s="73" t="s">
        <v>526</v>
      </c>
      <c r="E99" s="73"/>
      <c r="F99" s="73" t="s">
        <v>150</v>
      </c>
      <c r="G99" s="76"/>
    </row>
    <row r="100" spans="1:7" s="17" customFormat="1" x14ac:dyDescent="0.2">
      <c r="A100" s="77" t="s">
        <v>523</v>
      </c>
      <c r="B100" s="79" t="s">
        <v>501</v>
      </c>
      <c r="C100" s="73" t="s">
        <v>291</v>
      </c>
      <c r="D100" s="73" t="s">
        <v>292</v>
      </c>
      <c r="E100" s="73" t="s">
        <v>415</v>
      </c>
      <c r="F100" s="73" t="s">
        <v>415</v>
      </c>
      <c r="G100" s="76"/>
    </row>
    <row r="101" spans="1:7" s="17" customFormat="1" ht="22.5" x14ac:dyDescent="0.2">
      <c r="A101" s="77">
        <v>519</v>
      </c>
      <c r="B101" s="79" t="s">
        <v>502</v>
      </c>
      <c r="C101" s="73" t="s">
        <v>309</v>
      </c>
      <c r="D101" s="73" t="s">
        <v>412</v>
      </c>
      <c r="E101" s="73" t="s">
        <v>413</v>
      </c>
      <c r="F101" s="73" t="s">
        <v>413</v>
      </c>
      <c r="G101" s="76"/>
    </row>
    <row r="102" spans="1:7" s="17" customFormat="1" x14ac:dyDescent="0.2">
      <c r="A102" s="77">
        <v>523</v>
      </c>
      <c r="B102" s="79" t="s">
        <v>505</v>
      </c>
      <c r="C102" s="73" t="s">
        <v>506</v>
      </c>
      <c r="D102" s="73" t="s">
        <v>292</v>
      </c>
      <c r="E102" s="73" t="s">
        <v>452</v>
      </c>
      <c r="F102" s="73" t="s">
        <v>452</v>
      </c>
      <c r="G102" s="76"/>
    </row>
    <row r="103" spans="1:7" s="17" customFormat="1" ht="22.5" x14ac:dyDescent="0.2">
      <c r="A103" s="77">
        <v>524</v>
      </c>
      <c r="B103" s="79" t="s">
        <v>516</v>
      </c>
      <c r="C103" s="73" t="s">
        <v>309</v>
      </c>
      <c r="D103" s="73" t="s">
        <v>462</v>
      </c>
      <c r="E103" s="73" t="s">
        <v>473</v>
      </c>
      <c r="F103" s="73" t="s">
        <v>470</v>
      </c>
      <c r="G103" s="76"/>
    </row>
    <row r="104" spans="1:7" s="17" customFormat="1" x14ac:dyDescent="0.2">
      <c r="A104" s="77">
        <v>536</v>
      </c>
      <c r="B104" s="79" t="s">
        <v>517</v>
      </c>
      <c r="C104" s="73" t="s">
        <v>348</v>
      </c>
      <c r="D104" s="73" t="s">
        <v>292</v>
      </c>
      <c r="E104" s="73" t="s">
        <v>521</v>
      </c>
      <c r="F104" s="73" t="s">
        <v>415</v>
      </c>
      <c r="G104" s="76"/>
    </row>
    <row r="105" spans="1:7" s="17" customFormat="1" ht="33.75" x14ac:dyDescent="0.2">
      <c r="A105" s="77">
        <v>554</v>
      </c>
      <c r="B105" s="79" t="s">
        <v>529</v>
      </c>
      <c r="C105" s="73" t="s">
        <v>604</v>
      </c>
      <c r="D105" s="73" t="s">
        <v>530</v>
      </c>
      <c r="E105" s="73" t="s">
        <v>531</v>
      </c>
      <c r="F105" s="73" t="s">
        <v>112</v>
      </c>
      <c r="G105" s="76"/>
    </row>
    <row r="106" spans="1:7" s="17" customFormat="1" ht="22.5" x14ac:dyDescent="0.2">
      <c r="A106" s="77">
        <v>557</v>
      </c>
      <c r="B106" s="79" t="s">
        <v>532</v>
      </c>
      <c r="C106" s="73" t="s">
        <v>278</v>
      </c>
      <c r="D106" s="73" t="s">
        <v>288</v>
      </c>
      <c r="E106" s="73" t="s">
        <v>536</v>
      </c>
      <c r="F106" s="73" t="s">
        <v>537</v>
      </c>
      <c r="G106" s="76"/>
    </row>
    <row r="107" spans="1:7" s="17" customFormat="1" x14ac:dyDescent="0.2">
      <c r="A107" s="77">
        <v>571</v>
      </c>
      <c r="B107" s="79" t="s">
        <v>546</v>
      </c>
      <c r="C107" s="73" t="s">
        <v>309</v>
      </c>
      <c r="D107" s="73" t="s">
        <v>547</v>
      </c>
      <c r="E107" s="73" t="s">
        <v>548</v>
      </c>
      <c r="F107" s="73" t="s">
        <v>548</v>
      </c>
      <c r="G107" s="76"/>
    </row>
    <row r="108" spans="1:7" s="17" customFormat="1" x14ac:dyDescent="0.2">
      <c r="A108" s="77">
        <v>582</v>
      </c>
      <c r="B108" s="79" t="s">
        <v>549</v>
      </c>
      <c r="C108" s="73" t="s">
        <v>291</v>
      </c>
      <c r="D108" s="73" t="s">
        <v>292</v>
      </c>
      <c r="E108" s="73" t="s">
        <v>296</v>
      </c>
      <c r="F108" s="73" t="s">
        <v>296</v>
      </c>
      <c r="G108" s="76"/>
    </row>
    <row r="109" spans="1:7" s="17" customFormat="1" x14ac:dyDescent="0.2">
      <c r="A109" s="77" t="s">
        <v>569</v>
      </c>
      <c r="B109" s="79" t="s">
        <v>552</v>
      </c>
      <c r="C109" s="73" t="s">
        <v>291</v>
      </c>
      <c r="D109" s="73" t="s">
        <v>292</v>
      </c>
      <c r="E109" s="73" t="s">
        <v>415</v>
      </c>
      <c r="F109" s="73" t="s">
        <v>415</v>
      </c>
      <c r="G109" s="76"/>
    </row>
    <row r="110" spans="1:7" s="17" customFormat="1" x14ac:dyDescent="0.2">
      <c r="A110" s="77">
        <v>602</v>
      </c>
      <c r="B110" s="79" t="s">
        <v>571</v>
      </c>
      <c r="C110" s="73" t="s">
        <v>309</v>
      </c>
      <c r="D110" s="73" t="s">
        <v>344</v>
      </c>
      <c r="E110" s="73" t="s">
        <v>572</v>
      </c>
      <c r="F110" s="73" t="s">
        <v>346</v>
      </c>
      <c r="G110" s="76"/>
    </row>
    <row r="111" spans="1:7" s="17" customFormat="1" ht="22.5" x14ac:dyDescent="0.2">
      <c r="A111" s="77">
        <v>607</v>
      </c>
      <c r="B111" s="79" t="s">
        <v>573</v>
      </c>
      <c r="C111" s="73" t="s">
        <v>348</v>
      </c>
      <c r="D111" s="73" t="s">
        <v>575</v>
      </c>
      <c r="E111" s="73" t="s">
        <v>576</v>
      </c>
      <c r="F111" s="73" t="s">
        <v>576</v>
      </c>
      <c r="G111" s="76"/>
    </row>
    <row r="112" spans="1:7" s="17" customFormat="1" ht="22.5" x14ac:dyDescent="0.2">
      <c r="A112" s="77">
        <v>612</v>
      </c>
      <c r="B112" s="79" t="s">
        <v>577</v>
      </c>
      <c r="C112" s="73" t="s">
        <v>309</v>
      </c>
      <c r="D112" s="73" t="s">
        <v>578</v>
      </c>
      <c r="E112" s="73" t="s">
        <v>420</v>
      </c>
      <c r="F112" s="73" t="s">
        <v>420</v>
      </c>
      <c r="G112" s="76"/>
    </row>
    <row r="113" spans="1:7" s="17" customFormat="1" ht="33.75" x14ac:dyDescent="0.2">
      <c r="A113" s="77">
        <v>614</v>
      </c>
      <c r="B113" s="79" t="s">
        <v>579</v>
      </c>
      <c r="C113" s="73" t="s">
        <v>309</v>
      </c>
      <c r="D113" s="73" t="s">
        <v>580</v>
      </c>
      <c r="E113" s="73" t="s">
        <v>581</v>
      </c>
      <c r="F113" s="73" t="s">
        <v>391</v>
      </c>
      <c r="G113" s="76"/>
    </row>
    <row r="114" spans="1:7" s="17" customFormat="1" ht="45" x14ac:dyDescent="0.2">
      <c r="A114" s="77">
        <v>626</v>
      </c>
      <c r="B114" s="79" t="s">
        <v>582</v>
      </c>
      <c r="C114" s="73" t="s">
        <v>285</v>
      </c>
      <c r="D114" s="73" t="s">
        <v>593</v>
      </c>
      <c r="E114" s="73" t="s">
        <v>592</v>
      </c>
      <c r="F114" s="73" t="s">
        <v>342</v>
      </c>
      <c r="G114" s="76"/>
    </row>
    <row r="115" spans="1:7" s="17" customFormat="1" ht="22.5" x14ac:dyDescent="0.2">
      <c r="A115" s="77">
        <v>628</v>
      </c>
      <c r="B115" s="79" t="s">
        <v>594</v>
      </c>
      <c r="C115" s="73" t="s">
        <v>309</v>
      </c>
      <c r="D115" s="73" t="s">
        <v>600</v>
      </c>
      <c r="E115" s="73" t="s">
        <v>598</v>
      </c>
      <c r="F115" s="73" t="s">
        <v>598</v>
      </c>
      <c r="G115" s="76"/>
    </row>
    <row r="116" spans="1:7" s="17" customFormat="1" x14ac:dyDescent="0.2">
      <c r="A116" s="77">
        <v>631</v>
      </c>
      <c r="B116" s="79" t="s">
        <v>595</v>
      </c>
      <c r="C116" s="73" t="s">
        <v>309</v>
      </c>
      <c r="D116" s="73" t="s">
        <v>430</v>
      </c>
      <c r="E116" s="73" t="s">
        <v>599</v>
      </c>
      <c r="F116" s="73" t="s">
        <v>599</v>
      </c>
      <c r="G116" s="76"/>
    </row>
    <row r="117" spans="1:7" s="17" customFormat="1" ht="22.5" x14ac:dyDescent="0.2">
      <c r="A117" s="77">
        <v>634</v>
      </c>
      <c r="B117" s="79" t="s">
        <v>601</v>
      </c>
      <c r="C117" s="73" t="s">
        <v>348</v>
      </c>
      <c r="D117" s="73" t="s">
        <v>602</v>
      </c>
      <c r="E117" s="73" t="s">
        <v>603</v>
      </c>
      <c r="F117" s="73" t="s">
        <v>150</v>
      </c>
      <c r="G117" s="76"/>
    </row>
    <row r="118" spans="1:7" s="17" customFormat="1" ht="33.75" x14ac:dyDescent="0.2">
      <c r="A118" s="77">
        <v>657</v>
      </c>
      <c r="B118" s="79" t="s">
        <v>595</v>
      </c>
      <c r="C118" s="73" t="s">
        <v>309</v>
      </c>
      <c r="D118" s="73" t="s">
        <v>580</v>
      </c>
      <c r="E118" s="73" t="s">
        <v>581</v>
      </c>
      <c r="F118" s="73" t="s">
        <v>391</v>
      </c>
      <c r="G118" s="76"/>
    </row>
    <row r="119" spans="1:7" s="17" customFormat="1" ht="22.5" x14ac:dyDescent="0.2">
      <c r="A119" s="77">
        <v>658</v>
      </c>
      <c r="B119" s="79" t="s">
        <v>610</v>
      </c>
      <c r="C119" s="73" t="s">
        <v>348</v>
      </c>
      <c r="D119" s="73" t="s">
        <v>387</v>
      </c>
      <c r="E119" s="73" t="s">
        <v>388</v>
      </c>
      <c r="F119" s="73" t="s">
        <v>388</v>
      </c>
      <c r="G119" s="76"/>
    </row>
    <row r="120" spans="1:7" s="17" customFormat="1" ht="22.5" x14ac:dyDescent="0.2">
      <c r="A120" s="77">
        <v>693</v>
      </c>
      <c r="B120" s="79" t="s">
        <v>618</v>
      </c>
      <c r="C120" s="73" t="s">
        <v>314</v>
      </c>
      <c r="D120" s="73" t="s">
        <v>631</v>
      </c>
      <c r="E120" s="73" t="s">
        <v>632</v>
      </c>
      <c r="F120" s="73" t="s">
        <v>633</v>
      </c>
      <c r="G120" s="76"/>
    </row>
    <row r="121" spans="1:7" s="17" customFormat="1" ht="56.25" x14ac:dyDescent="0.2">
      <c r="A121" s="77">
        <v>707</v>
      </c>
      <c r="B121" s="79" t="s">
        <v>634</v>
      </c>
      <c r="C121" s="73" t="s">
        <v>348</v>
      </c>
      <c r="D121" s="73" t="s">
        <v>635</v>
      </c>
      <c r="E121" s="73" t="s">
        <v>562</v>
      </c>
      <c r="F121" s="73" t="s">
        <v>562</v>
      </c>
      <c r="G121" s="76"/>
    </row>
    <row r="122" spans="1:7" s="17" customFormat="1" ht="67.5" x14ac:dyDescent="0.2">
      <c r="A122" s="77">
        <v>734</v>
      </c>
      <c r="B122" s="79" t="s">
        <v>679</v>
      </c>
      <c r="C122" s="73" t="s">
        <v>314</v>
      </c>
      <c r="D122" s="73" t="s">
        <v>680</v>
      </c>
      <c r="E122" s="73" t="s">
        <v>632</v>
      </c>
      <c r="F122" s="73" t="s">
        <v>633</v>
      </c>
      <c r="G122" s="76"/>
    </row>
    <row r="123" spans="1:7" s="112" customFormat="1" x14ac:dyDescent="0.2">
      <c r="A123" s="77">
        <v>779</v>
      </c>
      <c r="B123" s="79" t="s">
        <v>689</v>
      </c>
      <c r="C123" s="73" t="s">
        <v>309</v>
      </c>
      <c r="D123" s="73" t="s">
        <v>430</v>
      </c>
      <c r="E123" s="73" t="s">
        <v>599</v>
      </c>
      <c r="F123" s="73" t="s">
        <v>599</v>
      </c>
      <c r="G123" s="76"/>
    </row>
    <row r="124" spans="1:7" s="112" customFormat="1" x14ac:dyDescent="0.2">
      <c r="A124" s="77">
        <v>811</v>
      </c>
      <c r="B124" s="79" t="s">
        <v>696</v>
      </c>
      <c r="C124" s="73" t="s">
        <v>309</v>
      </c>
      <c r="D124" s="73" t="s">
        <v>430</v>
      </c>
      <c r="E124" s="73" t="s">
        <v>599</v>
      </c>
      <c r="F124" s="73" t="s">
        <v>599</v>
      </c>
      <c r="G124" s="76"/>
    </row>
    <row r="125" spans="1:7" s="112" customFormat="1" ht="33.75" x14ac:dyDescent="0.2">
      <c r="A125" s="77">
        <v>815</v>
      </c>
      <c r="B125" s="79" t="s">
        <v>704</v>
      </c>
      <c r="C125" s="73" t="s">
        <v>314</v>
      </c>
      <c r="D125" s="73" t="s">
        <v>705</v>
      </c>
      <c r="E125" s="73" t="s">
        <v>706</v>
      </c>
      <c r="F125" s="73" t="s">
        <v>633</v>
      </c>
      <c r="G125" s="76"/>
    </row>
    <row r="126" spans="1:7" s="112" customFormat="1" x14ac:dyDescent="0.2">
      <c r="A126" s="74"/>
      <c r="B126" s="80"/>
      <c r="C126" s="75"/>
      <c r="D126" s="75"/>
      <c r="E126" s="75"/>
      <c r="F126" s="75"/>
      <c r="G126" s="76"/>
    </row>
    <row r="127" spans="1:7" s="17" customFormat="1" x14ac:dyDescent="0.2">
      <c r="A127" s="74"/>
      <c r="B127" s="80"/>
      <c r="C127" s="75"/>
      <c r="D127" s="75"/>
      <c r="E127" s="75"/>
      <c r="F127" s="75"/>
      <c r="G127" s="76"/>
    </row>
    <row r="128" spans="1:7" s="17" customFormat="1" x14ac:dyDescent="0.2">
      <c r="A128" s="32" t="s">
        <v>432</v>
      </c>
      <c r="B128" s="16" t="s">
        <v>433</v>
      </c>
      <c r="E128" s="68"/>
      <c r="G128" s="76"/>
    </row>
    <row r="129" spans="1:7" s="17" customFormat="1" x14ac:dyDescent="0.2">
      <c r="A129" s="32" t="s">
        <v>434</v>
      </c>
      <c r="B129" s="17" t="s">
        <v>292</v>
      </c>
      <c r="E129" s="75"/>
      <c r="G129" s="76"/>
    </row>
    <row r="130" spans="1:7" s="17" customFormat="1" x14ac:dyDescent="0.2">
      <c r="A130" s="32" t="s">
        <v>435</v>
      </c>
      <c r="B130" s="16" t="s">
        <v>279</v>
      </c>
      <c r="G130" s="76"/>
    </row>
    <row r="131" spans="1:7" s="17" customFormat="1" x14ac:dyDescent="0.2">
      <c r="A131" s="32" t="s">
        <v>436</v>
      </c>
      <c r="B131" s="17" t="s">
        <v>437</v>
      </c>
      <c r="G131" s="76"/>
    </row>
    <row r="132" spans="1:7" s="17" customFormat="1" x14ac:dyDescent="0.2">
      <c r="A132" s="32" t="s">
        <v>438</v>
      </c>
      <c r="B132" s="17" t="s">
        <v>439</v>
      </c>
      <c r="G132" s="76"/>
    </row>
    <row r="133" spans="1:7" s="17" customFormat="1" x14ac:dyDescent="0.2">
      <c r="A133" s="32" t="s">
        <v>440</v>
      </c>
      <c r="B133" s="17" t="s">
        <v>441</v>
      </c>
      <c r="G133" s="76"/>
    </row>
    <row r="134" spans="1:7" s="17" customFormat="1" x14ac:dyDescent="0.2">
      <c r="A134" s="32" t="s">
        <v>480</v>
      </c>
      <c r="B134" s="17" t="s">
        <v>481</v>
      </c>
      <c r="G134" s="76"/>
    </row>
    <row r="135" spans="1:7" s="17" customFormat="1" x14ac:dyDescent="0.2">
      <c r="A135" s="32" t="s">
        <v>490</v>
      </c>
      <c r="B135" s="17" t="s">
        <v>491</v>
      </c>
      <c r="G135" s="76"/>
    </row>
    <row r="136" spans="1:7" s="17" customFormat="1" x14ac:dyDescent="0.2">
      <c r="A136" s="32" t="s">
        <v>497</v>
      </c>
      <c r="B136" s="17" t="s">
        <v>498</v>
      </c>
      <c r="G136" s="76"/>
    </row>
    <row r="137" spans="1:7" s="17" customFormat="1" x14ac:dyDescent="0.2">
      <c r="A137" s="32" t="s">
        <v>522</v>
      </c>
      <c r="B137" s="17" t="s">
        <v>570</v>
      </c>
      <c r="G137" s="76"/>
    </row>
    <row r="138" spans="1:7" s="17" customFormat="1" x14ac:dyDescent="0.2">
      <c r="A138" s="32"/>
      <c r="G138" s="76"/>
    </row>
    <row r="139" spans="1:7" s="17" customFormat="1" x14ac:dyDescent="0.2">
      <c r="A139" s="181" t="s">
        <v>442</v>
      </c>
      <c r="B139" s="181"/>
      <c r="C139" s="181"/>
      <c r="D139" s="181"/>
      <c r="E139" s="181"/>
      <c r="F139" s="181"/>
      <c r="G139" s="76"/>
    </row>
    <row r="140" spans="1:7" s="17" customFormat="1" x14ac:dyDescent="0.2">
      <c r="A140" s="181"/>
      <c r="B140" s="181"/>
      <c r="C140" s="181"/>
      <c r="D140" s="181"/>
      <c r="E140" s="181"/>
      <c r="F140" s="181"/>
      <c r="G140" s="76"/>
    </row>
    <row r="141" spans="1:7" s="17" customFormat="1" x14ac:dyDescent="0.2">
      <c r="A141" s="181"/>
      <c r="B141" s="181"/>
      <c r="C141" s="181"/>
      <c r="D141" s="181"/>
      <c r="E141" s="181"/>
      <c r="F141" s="181"/>
      <c r="G141" s="76"/>
    </row>
    <row r="142" spans="1:7" s="17" customFormat="1" x14ac:dyDescent="0.2">
      <c r="A142" s="181"/>
      <c r="B142" s="181"/>
      <c r="C142" s="181"/>
      <c r="D142" s="181"/>
      <c r="E142" s="181"/>
      <c r="F142" s="181"/>
      <c r="G142" s="76"/>
    </row>
    <row r="143" spans="1:7" s="17" customFormat="1" x14ac:dyDescent="0.2">
      <c r="A143" s="32"/>
      <c r="B143" s="32"/>
      <c r="G143" s="76"/>
    </row>
    <row r="144" spans="1:7" s="17" customFormat="1" x14ac:dyDescent="0.2">
      <c r="A144" s="32"/>
      <c r="B144" s="32"/>
      <c r="G144" s="76"/>
    </row>
    <row r="145" spans="1:7" s="17" customFormat="1" x14ac:dyDescent="0.2">
      <c r="A145" s="32"/>
      <c r="B145" s="32"/>
      <c r="C145" s="62"/>
      <c r="G145" s="76"/>
    </row>
    <row r="146" spans="1:7" s="17" customFormat="1" x14ac:dyDescent="0.2">
      <c r="A146" s="32"/>
      <c r="B146" s="32"/>
      <c r="G146" s="76"/>
    </row>
    <row r="147" spans="1:7" s="17" customFormat="1" x14ac:dyDescent="0.2">
      <c r="A147" s="32"/>
      <c r="B147" s="32"/>
      <c r="G147" s="76"/>
    </row>
    <row r="148" spans="1:7" s="17" customFormat="1" x14ac:dyDescent="0.2">
      <c r="A148" s="32"/>
      <c r="B148" s="32"/>
      <c r="G148" s="76"/>
    </row>
    <row r="149" spans="1:7" s="17" customFormat="1" x14ac:dyDescent="0.2">
      <c r="A149" s="32"/>
      <c r="B149" s="32"/>
      <c r="G149" s="76"/>
    </row>
    <row r="150" spans="1:7" s="17" customFormat="1" x14ac:dyDescent="0.2">
      <c r="A150" s="32"/>
      <c r="B150" s="32"/>
      <c r="G150" s="76"/>
    </row>
    <row r="151" spans="1:7" s="17" customFormat="1" x14ac:dyDescent="0.2">
      <c r="A151" s="32"/>
      <c r="B151" s="32"/>
      <c r="G151" s="76"/>
    </row>
    <row r="152" spans="1:7" s="17" customFormat="1" x14ac:dyDescent="0.2">
      <c r="A152" s="32"/>
      <c r="B152" s="32"/>
      <c r="G152" s="76"/>
    </row>
    <row r="153" spans="1:7" s="17" customFormat="1" x14ac:dyDescent="0.2">
      <c r="A153" s="32"/>
      <c r="B153" s="32"/>
      <c r="G153" s="76"/>
    </row>
    <row r="154" spans="1:7" s="17" customFormat="1" x14ac:dyDescent="0.2">
      <c r="A154" s="32"/>
      <c r="B154" s="32"/>
      <c r="G154" s="76"/>
    </row>
    <row r="155" spans="1:7" s="17" customFormat="1" x14ac:dyDescent="0.2">
      <c r="A155" s="32"/>
      <c r="B155" s="32"/>
      <c r="G155" s="76"/>
    </row>
    <row r="156" spans="1:7" s="17" customFormat="1" x14ac:dyDescent="0.2">
      <c r="A156" s="32"/>
      <c r="B156" s="32"/>
      <c r="G156" s="76"/>
    </row>
    <row r="157" spans="1:7" s="17" customFormat="1" x14ac:dyDescent="0.2">
      <c r="A157" s="32"/>
      <c r="B157" s="32"/>
      <c r="G157" s="76"/>
    </row>
    <row r="158" spans="1:7" s="17" customFormat="1" x14ac:dyDescent="0.2">
      <c r="A158" s="32"/>
      <c r="B158" s="32"/>
      <c r="G158" s="76"/>
    </row>
    <row r="159" spans="1:7" s="17" customFormat="1" x14ac:dyDescent="0.2">
      <c r="A159" s="32"/>
      <c r="B159" s="32"/>
      <c r="G159" s="76"/>
    </row>
    <row r="160" spans="1:7" s="17" customFormat="1" x14ac:dyDescent="0.2">
      <c r="A160" s="32"/>
      <c r="B160" s="32"/>
      <c r="G160" s="76"/>
    </row>
    <row r="161" spans="1:7" s="17" customFormat="1" x14ac:dyDescent="0.2">
      <c r="A161" s="32"/>
      <c r="B161" s="32"/>
      <c r="G161" s="76"/>
    </row>
    <row r="162" spans="1:7" s="17" customFormat="1" x14ac:dyDescent="0.2">
      <c r="A162" s="32"/>
      <c r="B162" s="32"/>
      <c r="G162" s="76"/>
    </row>
    <row r="163" spans="1:7" s="17" customFormat="1" x14ac:dyDescent="0.2">
      <c r="A163" s="32"/>
      <c r="B163" s="32"/>
      <c r="G163" s="76"/>
    </row>
    <row r="164" spans="1:7" s="17" customFormat="1" x14ac:dyDescent="0.2">
      <c r="A164" s="32"/>
      <c r="B164" s="32"/>
      <c r="G164" s="76"/>
    </row>
    <row r="165" spans="1:7" s="17" customFormat="1" x14ac:dyDescent="0.2">
      <c r="A165" s="32"/>
      <c r="B165" s="32"/>
      <c r="G165" s="76"/>
    </row>
    <row r="166" spans="1:7" s="17" customFormat="1" x14ac:dyDescent="0.2">
      <c r="A166" s="32"/>
      <c r="B166" s="32"/>
      <c r="G166" s="76"/>
    </row>
    <row r="167" spans="1:7" s="17" customFormat="1" x14ac:dyDescent="0.2">
      <c r="A167" s="32"/>
      <c r="B167" s="32"/>
      <c r="G167" s="76"/>
    </row>
    <row r="168" spans="1:7" s="17" customFormat="1" x14ac:dyDescent="0.2">
      <c r="A168" s="32"/>
      <c r="B168" s="32"/>
      <c r="G168" s="76"/>
    </row>
  </sheetData>
  <mergeCells count="1">
    <mergeCell ref="A139:F142"/>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SVS</dc:creator>
  <cp:lastModifiedBy>Caamaño Arenas Macarena Cristina</cp:lastModifiedBy>
  <cp:lastPrinted>2016-01-12T15:17:33Z</cp:lastPrinted>
  <dcterms:created xsi:type="dcterms:W3CDTF">2001-01-06T19:47:03Z</dcterms:created>
  <dcterms:modified xsi:type="dcterms:W3CDTF">2016-03-01T20:37:21Z</dcterms:modified>
</cp:coreProperties>
</file>