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EsteLibro" defaultThemeVersion="124226"/>
  <bookViews>
    <workbookView xWindow="480" yWindow="315" windowWidth="8940" windowHeight="3990" activeTab="3"/>
  </bookViews>
  <sheets>
    <sheet name="Bonos Matriz Sec." sheetId="6" r:id="rId1"/>
    <sheet name="Bonos Vig Sec" sheetId="23" r:id="rId2"/>
    <sheet name="Amort e Intereses" sheetId="24" r:id="rId3"/>
    <sheet name="Colocaciones" sheetId="22" r:id="rId4"/>
    <sheet name="Activos Securitizados" sheetId="2" r:id="rId5"/>
  </sheets>
  <definedNames>
    <definedName name="_xlnm._FilterDatabase" localSheetId="4" hidden="1">'Activos Securitizados'!$C$1:$C$311</definedName>
    <definedName name="_xlnm._FilterDatabase" localSheetId="0" hidden="1">'Bonos Matriz Sec.'!$Y$1:$Y$322</definedName>
    <definedName name="_xlnm.Print_Titles" localSheetId="4">'Activos Securitizados'!$1:$2</definedName>
    <definedName name="_xlnm.Print_Titles" localSheetId="0">'Bonos Matriz Sec.'!$1:$8</definedName>
  </definedNames>
  <calcPr calcId="145621"/>
</workbook>
</file>

<file path=xl/calcChain.xml><?xml version="1.0" encoding="utf-8"?>
<calcChain xmlns="http://schemas.openxmlformats.org/spreadsheetml/2006/main">
  <c r="Z298" i="6" l="1"/>
  <c r="T285" i="6" l="1"/>
  <c r="T286" i="6"/>
  <c r="T287" i="6"/>
  <c r="T288" i="6"/>
  <c r="T289" i="6"/>
  <c r="T290" i="6"/>
  <c r="T291" i="6"/>
  <c r="P207" i="6" l="1"/>
  <c r="P294" i="6" l="1"/>
  <c r="P293" i="6"/>
  <c r="AN298" i="6" l="1"/>
  <c r="T292" i="6"/>
  <c r="T293" i="6"/>
  <c r="T294" i="6"/>
  <c r="T295" i="6"/>
  <c r="T296" i="6"/>
  <c r="Y298" i="6" l="1"/>
  <c r="Q298" i="6"/>
  <c r="R298" i="6"/>
  <c r="T281" i="6" l="1"/>
  <c r="T282" i="6"/>
  <c r="T283" i="6"/>
  <c r="T284" i="6"/>
  <c r="T297" i="6"/>
  <c r="AA298" i="6" l="1"/>
  <c r="P280" i="6" l="1"/>
  <c r="P279" i="6"/>
  <c r="T279" i="6" l="1"/>
  <c r="T280" i="6"/>
  <c r="P47" i="6" l="1"/>
  <c r="P48" i="6"/>
  <c r="P49" i="6"/>
  <c r="P50" i="6"/>
  <c r="P107" i="6" l="1"/>
  <c r="P193" i="6"/>
  <c r="P222" i="6" l="1"/>
  <c r="P277" i="6"/>
  <c r="AL298" i="6" l="1"/>
  <c r="AM298" i="6"/>
  <c r="P278" i="6" l="1"/>
  <c r="T278" i="6" s="1"/>
  <c r="P220" i="6"/>
  <c r="P219" i="6"/>
  <c r="T276" i="6"/>
  <c r="T277" i="6"/>
  <c r="P29" i="6" l="1"/>
  <c r="T200" i="6" l="1"/>
  <c r="T201" i="6"/>
  <c r="P175" i="6" l="1"/>
  <c r="P212" i="6" l="1"/>
  <c r="T212" i="6" s="1"/>
  <c r="P139" i="6" l="1"/>
  <c r="P140" i="6"/>
  <c r="P138" i="6"/>
  <c r="P191" i="6" l="1"/>
  <c r="P253" i="6" l="1"/>
  <c r="P252" i="6"/>
  <c r="P18" i="6" l="1"/>
  <c r="T255" i="6"/>
  <c r="T256" i="6"/>
  <c r="T257" i="6"/>
  <c r="T258" i="6"/>
  <c r="T259" i="6"/>
  <c r="T260" i="6"/>
  <c r="T261" i="6"/>
  <c r="T262" i="6"/>
  <c r="T263" i="6"/>
  <c r="T273" i="6"/>
  <c r="T275" i="6"/>
  <c r="T264" i="6"/>
  <c r="T265" i="6"/>
  <c r="T266" i="6"/>
  <c r="T267" i="6"/>
  <c r="T268" i="6"/>
  <c r="T269" i="6"/>
  <c r="T270" i="6"/>
  <c r="T271" i="6"/>
  <c r="T272" i="6"/>
  <c r="T274" i="6"/>
  <c r="H275" i="6"/>
  <c r="P204" i="6" l="1"/>
  <c r="P186" i="6" l="1"/>
  <c r="P187" i="6"/>
  <c r="P188" i="6"/>
  <c r="P54" i="6" l="1"/>
  <c r="P55" i="6"/>
  <c r="T48" i="6" l="1"/>
  <c r="T252" i="6" l="1"/>
  <c r="T253" i="6"/>
  <c r="P72" i="6" l="1"/>
  <c r="T72" i="6" s="1"/>
  <c r="P173" i="6"/>
  <c r="T173" i="6" s="1"/>
  <c r="P81" i="6"/>
  <c r="T81" i="6" s="1"/>
  <c r="P38" i="6"/>
  <c r="T38" i="6" s="1"/>
  <c r="T223" i="6"/>
  <c r="T224" i="6"/>
  <c r="T225" i="6"/>
  <c r="T226" i="6"/>
  <c r="T227" i="6"/>
  <c r="T228" i="6"/>
  <c r="T229" i="6"/>
  <c r="T230" i="6"/>
  <c r="T231" i="6"/>
  <c r="T232" i="6"/>
  <c r="T233" i="6"/>
  <c r="T234" i="6"/>
  <c r="T235" i="6"/>
  <c r="T236" i="6"/>
  <c r="T237" i="6"/>
  <c r="T238" i="6"/>
  <c r="T239" i="6"/>
  <c r="T240" i="6"/>
  <c r="T241" i="6"/>
  <c r="T242" i="6"/>
  <c r="T243" i="6"/>
  <c r="T244" i="6"/>
  <c r="T245" i="6"/>
  <c r="T246" i="6"/>
  <c r="T247" i="6"/>
  <c r="T248" i="6"/>
  <c r="T249" i="6"/>
  <c r="T250" i="6"/>
  <c r="P120" i="6"/>
  <c r="T120" i="6" s="1"/>
  <c r="P74" i="6"/>
  <c r="T74" i="6" s="1"/>
  <c r="T222" i="6"/>
  <c r="P221" i="6"/>
  <c r="T221" i="6" s="1"/>
  <c r="T219" i="6"/>
  <c r="T220" i="6"/>
  <c r="T251" i="6"/>
  <c r="P10" i="6"/>
  <c r="P11" i="6"/>
  <c r="T11" i="6" s="1"/>
  <c r="P12" i="6"/>
  <c r="T12" i="6" s="1"/>
  <c r="P13" i="6"/>
  <c r="T13" i="6" s="1"/>
  <c r="P14" i="6"/>
  <c r="T14" i="6" s="1"/>
  <c r="P15" i="6"/>
  <c r="T15" i="6" s="1"/>
  <c r="P16" i="6"/>
  <c r="T16" i="6" s="1"/>
  <c r="T18" i="6"/>
  <c r="P19" i="6"/>
  <c r="T19" i="6" s="1"/>
  <c r="P20" i="6"/>
  <c r="P21" i="6"/>
  <c r="P22" i="6"/>
  <c r="T22" i="6" s="1"/>
  <c r="T23" i="6"/>
  <c r="T24" i="6"/>
  <c r="P26" i="6"/>
  <c r="T26" i="6" s="1"/>
  <c r="P27" i="6"/>
  <c r="T27" i="6" s="1"/>
  <c r="P28" i="6"/>
  <c r="T28" i="6" s="1"/>
  <c r="T29" i="6"/>
  <c r="P31" i="6"/>
  <c r="T31" i="6" s="1"/>
  <c r="P32" i="6"/>
  <c r="T32" i="6" s="1"/>
  <c r="P33" i="6"/>
  <c r="T33" i="6" s="1"/>
  <c r="P34" i="6"/>
  <c r="T34" i="6" s="1"/>
  <c r="P35" i="6"/>
  <c r="T35" i="6" s="1"/>
  <c r="P36" i="6"/>
  <c r="T36" i="6" s="1"/>
  <c r="P39" i="6"/>
  <c r="T39" i="6" s="1"/>
  <c r="P40" i="6"/>
  <c r="T40" i="6" s="1"/>
  <c r="P41" i="6"/>
  <c r="T41" i="6" s="1"/>
  <c r="P42" i="6"/>
  <c r="T42" i="6" s="1"/>
  <c r="P43" i="6"/>
  <c r="T43" i="6" s="1"/>
  <c r="P44" i="6"/>
  <c r="T44" i="6" s="1"/>
  <c r="P46" i="6"/>
  <c r="T46" i="6" s="1"/>
  <c r="T49" i="6"/>
  <c r="T50" i="6"/>
  <c r="P51" i="6"/>
  <c r="T51" i="6" s="1"/>
  <c r="P52" i="6"/>
  <c r="T52" i="6" s="1"/>
  <c r="T54" i="6"/>
  <c r="T55" i="6"/>
  <c r="P56" i="6"/>
  <c r="T56" i="6" s="1"/>
  <c r="P57" i="6"/>
  <c r="P58" i="6"/>
  <c r="T58" i="6" s="1"/>
  <c r="P59" i="6"/>
  <c r="T59" i="6" s="1"/>
  <c r="P61" i="6"/>
  <c r="T61" i="6" s="1"/>
  <c r="P62" i="6"/>
  <c r="T62" i="6" s="1"/>
  <c r="P63" i="6"/>
  <c r="T63" i="6" s="1"/>
  <c r="P64" i="6"/>
  <c r="T64" i="6" s="1"/>
  <c r="P65" i="6"/>
  <c r="T65" i="6" s="1"/>
  <c r="P66" i="6"/>
  <c r="T66" i="6" s="1"/>
  <c r="P67" i="6"/>
  <c r="T67" i="6" s="1"/>
  <c r="P68" i="6"/>
  <c r="T68" i="6" s="1"/>
  <c r="P69" i="6"/>
  <c r="T69" i="6" s="1"/>
  <c r="P71" i="6"/>
  <c r="T71" i="6" s="1"/>
  <c r="P73" i="6"/>
  <c r="T73" i="6" s="1"/>
  <c r="P75" i="6"/>
  <c r="T75" i="6" s="1"/>
  <c r="P76" i="6"/>
  <c r="T76" i="6" s="1"/>
  <c r="P77" i="6"/>
  <c r="T77" i="6" s="1"/>
  <c r="P79" i="6"/>
  <c r="T79" i="6" s="1"/>
  <c r="P80" i="6"/>
  <c r="T80" i="6" s="1"/>
  <c r="P83" i="6"/>
  <c r="T83" i="6" s="1"/>
  <c r="P84" i="6"/>
  <c r="T84" i="6" s="1"/>
  <c r="P85" i="6"/>
  <c r="T85" i="6" s="1"/>
  <c r="P86" i="6"/>
  <c r="T86" i="6" s="1"/>
  <c r="P87" i="6"/>
  <c r="T87" i="6" s="1"/>
  <c r="P88" i="6"/>
  <c r="T88" i="6" s="1"/>
  <c r="P89" i="6"/>
  <c r="T89" i="6" s="1"/>
  <c r="P90" i="6"/>
  <c r="T90" i="6" s="1"/>
  <c r="P91" i="6"/>
  <c r="T91" i="6" s="1"/>
  <c r="P92" i="6"/>
  <c r="T92" i="6" s="1"/>
  <c r="P93" i="6"/>
  <c r="T93" i="6" s="1"/>
  <c r="P94" i="6"/>
  <c r="T94" i="6" s="1"/>
  <c r="P95" i="6"/>
  <c r="T95" i="6" s="1"/>
  <c r="P96" i="6"/>
  <c r="T96" i="6" s="1"/>
  <c r="P97" i="6"/>
  <c r="T97" i="6" s="1"/>
  <c r="P98" i="6"/>
  <c r="T98" i="6" s="1"/>
  <c r="P99" i="6"/>
  <c r="T99" i="6" s="1"/>
  <c r="P100" i="6"/>
  <c r="T100" i="6" s="1"/>
  <c r="P101" i="6"/>
  <c r="T101" i="6" s="1"/>
  <c r="P102" i="6"/>
  <c r="T102" i="6" s="1"/>
  <c r="P103" i="6"/>
  <c r="T103" i="6" s="1"/>
  <c r="P104" i="6"/>
  <c r="T104" i="6" s="1"/>
  <c r="P105" i="6"/>
  <c r="T105" i="6" s="1"/>
  <c r="T107" i="6"/>
  <c r="P108" i="6"/>
  <c r="T108" i="6" s="1"/>
  <c r="P109" i="6"/>
  <c r="P110" i="6"/>
  <c r="T110" i="6" s="1"/>
  <c r="P111" i="6"/>
  <c r="T111" i="6" s="1"/>
  <c r="P112" i="6"/>
  <c r="T112" i="6" s="1"/>
  <c r="P113" i="6"/>
  <c r="T113" i="6" s="1"/>
  <c r="P115" i="6"/>
  <c r="T115" i="6" s="1"/>
  <c r="P116" i="6"/>
  <c r="T116" i="6" s="1"/>
  <c r="P117" i="6"/>
  <c r="T117" i="6" s="1"/>
  <c r="P118" i="6"/>
  <c r="T118" i="6" s="1"/>
  <c r="P119" i="6"/>
  <c r="T119" i="6" s="1"/>
  <c r="P122" i="6"/>
  <c r="T122" i="6" s="1"/>
  <c r="P123" i="6"/>
  <c r="T123" i="6" s="1"/>
  <c r="P124" i="6"/>
  <c r="T124" i="6" s="1"/>
  <c r="P125" i="6"/>
  <c r="T125" i="6" s="1"/>
  <c r="P126" i="6"/>
  <c r="T126" i="6" s="1"/>
  <c r="P128" i="6"/>
  <c r="T128" i="6" s="1"/>
  <c r="P129" i="6"/>
  <c r="T129" i="6" s="1"/>
  <c r="P130" i="6"/>
  <c r="T130" i="6" s="1"/>
  <c r="P132" i="6"/>
  <c r="T132" i="6" s="1"/>
  <c r="P133" i="6"/>
  <c r="T133" i="6" s="1"/>
  <c r="P134" i="6"/>
  <c r="T134" i="6" s="1"/>
  <c r="P135" i="6"/>
  <c r="T135" i="6" s="1"/>
  <c r="P136" i="6"/>
  <c r="T136" i="6" s="1"/>
  <c r="P137" i="6"/>
  <c r="T137" i="6" s="1"/>
  <c r="T138" i="6"/>
  <c r="T139" i="6"/>
  <c r="T140" i="6"/>
  <c r="P141" i="6"/>
  <c r="T141" i="6" s="1"/>
  <c r="P142" i="6"/>
  <c r="T142" i="6" s="1"/>
  <c r="P143" i="6"/>
  <c r="T143" i="6" s="1"/>
  <c r="P144" i="6"/>
  <c r="T144" i="6" s="1"/>
  <c r="P145" i="6"/>
  <c r="T145" i="6" s="1"/>
  <c r="P147" i="6"/>
  <c r="T147" i="6" s="1"/>
  <c r="P148" i="6"/>
  <c r="P149" i="6"/>
  <c r="T149" i="6" s="1"/>
  <c r="P151" i="6"/>
  <c r="T151" i="6" s="1"/>
  <c r="P152" i="6"/>
  <c r="T152" i="6" s="1"/>
  <c r="P153" i="6"/>
  <c r="T153" i="6" s="1"/>
  <c r="P154" i="6"/>
  <c r="T154" i="6" s="1"/>
  <c r="P155" i="6"/>
  <c r="T155" i="6" s="1"/>
  <c r="P156" i="6"/>
  <c r="T156" i="6" s="1"/>
  <c r="P157" i="6"/>
  <c r="T157" i="6" s="1"/>
  <c r="P158" i="6"/>
  <c r="T158" i="6" s="1"/>
  <c r="P160" i="6"/>
  <c r="T160" i="6" s="1"/>
  <c r="P161" i="6"/>
  <c r="T161" i="6" s="1"/>
  <c r="P162" i="6"/>
  <c r="T162" i="6" s="1"/>
  <c r="P163" i="6"/>
  <c r="T163" i="6" s="1"/>
  <c r="P164" i="6"/>
  <c r="T164" i="6" s="1"/>
  <c r="P165" i="6"/>
  <c r="T165" i="6" s="1"/>
  <c r="P166" i="6"/>
  <c r="T166" i="6" s="1"/>
  <c r="P167" i="6"/>
  <c r="T167" i="6" s="1"/>
  <c r="P168" i="6"/>
  <c r="T168" i="6" s="1"/>
  <c r="P169" i="6"/>
  <c r="T169" i="6" s="1"/>
  <c r="P170" i="6"/>
  <c r="T170" i="6" s="1"/>
  <c r="P171" i="6"/>
  <c r="T171" i="6" s="1"/>
  <c r="P172" i="6"/>
  <c r="T172" i="6" s="1"/>
  <c r="P174" i="6"/>
  <c r="T174" i="6" s="1"/>
  <c r="T175" i="6"/>
  <c r="P176" i="6"/>
  <c r="T176" i="6" s="1"/>
  <c r="P177" i="6"/>
  <c r="T177" i="6" s="1"/>
  <c r="P179" i="6"/>
  <c r="T179" i="6" s="1"/>
  <c r="P180" i="6"/>
  <c r="T180" i="6" s="1"/>
  <c r="P181" i="6"/>
  <c r="P182" i="6"/>
  <c r="T182" i="6" s="1"/>
  <c r="P184" i="6"/>
  <c r="T184" i="6" s="1"/>
  <c r="P185" i="6"/>
  <c r="T185" i="6" s="1"/>
  <c r="T186" i="6"/>
  <c r="T187" i="6"/>
  <c r="T188" i="6"/>
  <c r="P189" i="6"/>
  <c r="T189" i="6" s="1"/>
  <c r="T191" i="6"/>
  <c r="P192" i="6"/>
  <c r="T193" i="6"/>
  <c r="P194" i="6"/>
  <c r="T194" i="6" s="1"/>
  <c r="P195" i="6"/>
  <c r="T195" i="6" s="1"/>
  <c r="P196" i="6"/>
  <c r="T196" i="6" s="1"/>
  <c r="P197" i="6"/>
  <c r="T197" i="6" s="1"/>
  <c r="P199" i="6"/>
  <c r="T199" i="6" s="1"/>
  <c r="T204" i="6"/>
  <c r="P205" i="6"/>
  <c r="T205" i="6" s="1"/>
  <c r="P206" i="6"/>
  <c r="T206" i="6" s="1"/>
  <c r="T207" i="6"/>
  <c r="P208" i="6"/>
  <c r="T208" i="6" s="1"/>
  <c r="P209" i="6"/>
  <c r="T209" i="6" s="1"/>
  <c r="T211" i="6"/>
  <c r="P213" i="6"/>
  <c r="T213" i="6" s="1"/>
  <c r="P217" i="6"/>
  <c r="T217" i="6" s="1"/>
  <c r="T218" i="6"/>
  <c r="T215" i="6"/>
  <c r="T216" i="6"/>
  <c r="H172" i="6"/>
  <c r="T20" i="6"/>
  <c r="T21" i="6"/>
  <c r="T47" i="6"/>
  <c r="T202" i="6"/>
  <c r="P298" i="6" l="1"/>
  <c r="T10" i="6"/>
  <c r="T57" i="6"/>
  <c r="T109" i="6"/>
  <c r="T181" i="6"/>
  <c r="T148" i="6"/>
  <c r="T192" i="6"/>
  <c r="T298" i="6" l="1"/>
</calcChain>
</file>

<file path=xl/sharedStrings.xml><?xml version="1.0" encoding="utf-8"?>
<sst xmlns="http://schemas.openxmlformats.org/spreadsheetml/2006/main" count="7086" uniqueCount="1049">
  <si>
    <t>2</t>
  </si>
  <si>
    <t>1</t>
  </si>
  <si>
    <t>3</t>
  </si>
  <si>
    <t>9</t>
  </si>
  <si>
    <t>7</t>
  </si>
  <si>
    <t>8</t>
  </si>
  <si>
    <t>20.12.01</t>
  </si>
  <si>
    <t>11.12.01</t>
  </si>
  <si>
    <t>27.12.01</t>
  </si>
  <si>
    <t xml:space="preserve">D E T A L L E   D E U D A   V I G E N T E  </t>
  </si>
  <si>
    <t>INTERESES Y AMORTIZACIONES</t>
  </si>
  <si>
    <t xml:space="preserve"> </t>
  </si>
  <si>
    <t>Sociedad</t>
  </si>
  <si>
    <t>Inscripción</t>
  </si>
  <si>
    <t>Monto inscrito</t>
  </si>
  <si>
    <t>Serie</t>
  </si>
  <si>
    <t>Tasa de</t>
  </si>
  <si>
    <t>Plazo</t>
  </si>
  <si>
    <t>Valor</t>
  </si>
  <si>
    <t>Intereses</t>
  </si>
  <si>
    <t>Valor par</t>
  </si>
  <si>
    <t>Amortización realizada</t>
  </si>
  <si>
    <t>Amort. e int.</t>
  </si>
  <si>
    <t xml:space="preserve">   Nombre del</t>
  </si>
  <si>
    <t>Fecha de</t>
  </si>
  <si>
    <t>Monto</t>
  </si>
  <si>
    <t xml:space="preserve">Gastos </t>
  </si>
  <si>
    <t>Tasa interés</t>
  </si>
  <si>
    <t>emisora</t>
  </si>
  <si>
    <t>emisión</t>
  </si>
  <si>
    <t>Vencimiento</t>
  </si>
  <si>
    <t xml:space="preserve"> VIGENTE</t>
  </si>
  <si>
    <t>nominal</t>
  </si>
  <si>
    <t>devengados</t>
  </si>
  <si>
    <t>(en miles de $)</t>
  </si>
  <si>
    <t>Egreso total</t>
  </si>
  <si>
    <t xml:space="preserve">Intereses </t>
  </si>
  <si>
    <t xml:space="preserve">  Vencidos y</t>
  </si>
  <si>
    <t xml:space="preserve">Sociedad </t>
  </si>
  <si>
    <t xml:space="preserve">    agente o </t>
  </si>
  <si>
    <t xml:space="preserve">nóminal  </t>
  </si>
  <si>
    <t>bonos</t>
  </si>
  <si>
    <t>Colocado</t>
  </si>
  <si>
    <t>Colocación</t>
  </si>
  <si>
    <t>Promedio</t>
  </si>
  <si>
    <t>Nº</t>
  </si>
  <si>
    <t>(miles)</t>
  </si>
  <si>
    <t>(%)</t>
  </si>
  <si>
    <t>(años)</t>
  </si>
  <si>
    <t xml:space="preserve">   (U.REAJ)</t>
  </si>
  <si>
    <t>reajustado</t>
  </si>
  <si>
    <t>número</t>
  </si>
  <si>
    <t>emisor</t>
  </si>
  <si>
    <t>pagados</t>
  </si>
  <si>
    <t xml:space="preserve">  no pagados</t>
  </si>
  <si>
    <t xml:space="preserve">   institución</t>
  </si>
  <si>
    <t xml:space="preserve">   número    </t>
  </si>
  <si>
    <t>nóminal</t>
  </si>
  <si>
    <t>colocado</t>
  </si>
  <si>
    <t>colocados</t>
  </si>
  <si>
    <t>Colocaciones</t>
  </si>
  <si>
    <t xml:space="preserve"> (en miles de $)</t>
  </si>
  <si>
    <t xml:space="preserve">   colocadora</t>
  </si>
  <si>
    <t>(1)</t>
  </si>
  <si>
    <t>U.F.</t>
  </si>
  <si>
    <t>AA</t>
  </si>
  <si>
    <t>BA</t>
  </si>
  <si>
    <t>A1</t>
  </si>
  <si>
    <t>A2</t>
  </si>
  <si>
    <t>B1</t>
  </si>
  <si>
    <t>B</t>
  </si>
  <si>
    <t>A</t>
  </si>
  <si>
    <t>C</t>
  </si>
  <si>
    <t>C1</t>
  </si>
  <si>
    <t>10.12.96</t>
  </si>
  <si>
    <t>Transa Securitizadora</t>
  </si>
  <si>
    <t>BB</t>
  </si>
  <si>
    <t>BC</t>
  </si>
  <si>
    <t>CB</t>
  </si>
  <si>
    <t>CE</t>
  </si>
  <si>
    <t>DB</t>
  </si>
  <si>
    <t>30.05.97</t>
  </si>
  <si>
    <t>2A</t>
  </si>
  <si>
    <t>2B</t>
  </si>
  <si>
    <t>10.03.98</t>
  </si>
  <si>
    <t>3A</t>
  </si>
  <si>
    <t>3B</t>
  </si>
  <si>
    <t xml:space="preserve">Santander Securitizadora </t>
  </si>
  <si>
    <t>UF</t>
  </si>
  <si>
    <t>13.12.99</t>
  </si>
  <si>
    <t>AB</t>
  </si>
  <si>
    <t>EB</t>
  </si>
  <si>
    <t>Santander Securitizadora</t>
  </si>
  <si>
    <t>06.04.00</t>
  </si>
  <si>
    <t>1A</t>
  </si>
  <si>
    <t>1B</t>
  </si>
  <si>
    <t>20.04.00</t>
  </si>
  <si>
    <t>AC</t>
  </si>
  <si>
    <t>02.05.00</t>
  </si>
  <si>
    <t>25.09.00</t>
  </si>
  <si>
    <t>AD</t>
  </si>
  <si>
    <t>BD</t>
  </si>
  <si>
    <t>24.10.00</t>
  </si>
  <si>
    <t>4A</t>
  </si>
  <si>
    <t>4B</t>
  </si>
  <si>
    <t>TOTAL:</t>
  </si>
  <si>
    <t>TOTAL</t>
  </si>
  <si>
    <t>(1) Corresponde a las tasas de interés anuales a las cuales efectivamente se colocaron los bonos.</t>
  </si>
  <si>
    <t xml:space="preserve">    Para su cálculo se descontaron los gastos de colocación.</t>
  </si>
  <si>
    <t>12.12.00</t>
  </si>
  <si>
    <t>15.01.01</t>
  </si>
  <si>
    <t>13.02.01</t>
  </si>
  <si>
    <t>AE</t>
  </si>
  <si>
    <t>BE</t>
  </si>
  <si>
    <t>15.03.01</t>
  </si>
  <si>
    <t>AF</t>
  </si>
  <si>
    <t>BF</t>
  </si>
  <si>
    <t>CF</t>
  </si>
  <si>
    <t>BCI Securitizadora S.A.</t>
  </si>
  <si>
    <t>24.07.01</t>
  </si>
  <si>
    <t>10.08.01</t>
  </si>
  <si>
    <t>11.09.01</t>
  </si>
  <si>
    <t>13.09.01</t>
  </si>
  <si>
    <t xml:space="preserve">Securitizadora BICE </t>
  </si>
  <si>
    <t>28.07.99</t>
  </si>
  <si>
    <t>11.04.02</t>
  </si>
  <si>
    <t xml:space="preserve">Banchile Securitizadora S.A. </t>
  </si>
  <si>
    <t>Securitizadora Bice S.A.</t>
  </si>
  <si>
    <t>14.06.02</t>
  </si>
  <si>
    <t>AH</t>
  </si>
  <si>
    <t>BH</t>
  </si>
  <si>
    <t>CH</t>
  </si>
  <si>
    <t>03.07.02</t>
  </si>
  <si>
    <t>$</t>
  </si>
  <si>
    <t>Representante</t>
  </si>
  <si>
    <t>Tenedores de Bonos</t>
  </si>
  <si>
    <t>13.08.02</t>
  </si>
  <si>
    <t>ABH</t>
  </si>
  <si>
    <t>BBH</t>
  </si>
  <si>
    <t>CBH</t>
  </si>
  <si>
    <t>27.08.02</t>
  </si>
  <si>
    <t>Banco del Desarrollo</t>
  </si>
  <si>
    <t>06.11.02</t>
  </si>
  <si>
    <t>26.11.02</t>
  </si>
  <si>
    <t>Unidad</t>
  </si>
  <si>
    <t>Reajuste</t>
  </si>
  <si>
    <t xml:space="preserve">de </t>
  </si>
  <si>
    <t>03.12.02</t>
  </si>
  <si>
    <t>4C</t>
  </si>
  <si>
    <t>5A</t>
  </si>
  <si>
    <t>5B</t>
  </si>
  <si>
    <t>FA</t>
  </si>
  <si>
    <t>FB</t>
  </si>
  <si>
    <t>FC</t>
  </si>
  <si>
    <t>FD</t>
  </si>
  <si>
    <t>FE</t>
  </si>
  <si>
    <t>FF</t>
  </si>
  <si>
    <t>12.12.02</t>
  </si>
  <si>
    <t>Banchile Securitizadora S.A.</t>
  </si>
  <si>
    <t>(*): Bonos subordinados.</t>
  </si>
  <si>
    <t>no pagados</t>
  </si>
  <si>
    <t>07.04.03</t>
  </si>
  <si>
    <t>16.04.03</t>
  </si>
  <si>
    <t>29.05.03</t>
  </si>
  <si>
    <t xml:space="preserve"> Fecha</t>
  </si>
  <si>
    <t>10.07.03</t>
  </si>
  <si>
    <t>09.09.03</t>
  </si>
  <si>
    <t>16.09.03</t>
  </si>
  <si>
    <t>5A1</t>
  </si>
  <si>
    <t>5B1</t>
  </si>
  <si>
    <t>5C1</t>
  </si>
  <si>
    <t>Transa Securitizadora (4)</t>
  </si>
  <si>
    <t>Santander Securitizadora (4)</t>
  </si>
  <si>
    <t xml:space="preserve">Securitizadora Bice S.A. </t>
  </si>
  <si>
    <t>Securitizadora Bice S.A. (4)</t>
  </si>
  <si>
    <t>Santander Securitizadora  (4)</t>
  </si>
  <si>
    <t xml:space="preserve">Transa Securitizadora </t>
  </si>
  <si>
    <t>Transa Securitizadora  (4)</t>
  </si>
  <si>
    <t xml:space="preserve">Securitizadora Bice S.A.  (4) </t>
  </si>
  <si>
    <t xml:space="preserve">Securitizadora Bice S.A. (4) </t>
  </si>
  <si>
    <t xml:space="preserve">B O N O S  S E C U R I T I Z A D O S </t>
  </si>
  <si>
    <t xml:space="preserve">BONOS  SECURITIZADOS </t>
  </si>
  <si>
    <t>COLOCADORES  Y  COLOCACIONES</t>
  </si>
  <si>
    <t>LA</t>
  </si>
  <si>
    <t>LB</t>
  </si>
  <si>
    <t>LC</t>
  </si>
  <si>
    <t>LD</t>
  </si>
  <si>
    <t>LE</t>
  </si>
  <si>
    <t>10.10.03</t>
  </si>
  <si>
    <t>Securitizadora Bice S.A.(4)</t>
  </si>
  <si>
    <t>16.12.03</t>
  </si>
  <si>
    <t>26.12.03</t>
  </si>
  <si>
    <t>MA</t>
  </si>
  <si>
    <t>MB</t>
  </si>
  <si>
    <t>MC</t>
  </si>
  <si>
    <t>NF</t>
  </si>
  <si>
    <t>NG</t>
  </si>
  <si>
    <t>NH</t>
  </si>
  <si>
    <t>NI</t>
  </si>
  <si>
    <t>NJ</t>
  </si>
  <si>
    <t>NK</t>
  </si>
  <si>
    <t xml:space="preserve">Securitizadora Bice S.A.(4) </t>
  </si>
  <si>
    <t>27.10.03</t>
  </si>
  <si>
    <t>09.02.04</t>
  </si>
  <si>
    <t>23.02.04</t>
  </si>
  <si>
    <t>AA1</t>
  </si>
  <si>
    <t>12.04.04</t>
  </si>
  <si>
    <t>15.04.04</t>
  </si>
  <si>
    <t>6A</t>
  </si>
  <si>
    <t>6A1</t>
  </si>
  <si>
    <t>6AA1</t>
  </si>
  <si>
    <t>6B1</t>
  </si>
  <si>
    <t>6C1</t>
  </si>
  <si>
    <t>25.06.04</t>
  </si>
  <si>
    <t>Activos</t>
  </si>
  <si>
    <t>de</t>
  </si>
  <si>
    <t>Respaldo</t>
  </si>
  <si>
    <t>M.H.</t>
  </si>
  <si>
    <t>C.L.</t>
  </si>
  <si>
    <t>M.H.+C.L.</t>
  </si>
  <si>
    <t>Otros</t>
  </si>
  <si>
    <t>F.F.</t>
  </si>
  <si>
    <t>B.</t>
  </si>
  <si>
    <t>Banco del Estado de Chile</t>
  </si>
  <si>
    <t>11.08.04</t>
  </si>
  <si>
    <t>P2D</t>
  </si>
  <si>
    <t>P2E</t>
  </si>
  <si>
    <t>PL</t>
  </si>
  <si>
    <t>PM</t>
  </si>
  <si>
    <t>PN</t>
  </si>
  <si>
    <t>PO</t>
  </si>
  <si>
    <t>PP</t>
  </si>
  <si>
    <t>PQ</t>
  </si>
  <si>
    <t>Securitizadora Bice S.A.  (4)</t>
  </si>
  <si>
    <t>21.09.04</t>
  </si>
  <si>
    <t>07.09.04</t>
  </si>
  <si>
    <t>Transa Securitizadora S.A.</t>
  </si>
  <si>
    <t>Transa Securitizadora S.A.  (4)</t>
  </si>
  <si>
    <t>02.11.04</t>
  </si>
  <si>
    <t>03.11.04</t>
  </si>
  <si>
    <t>7A</t>
  </si>
  <si>
    <t>7B</t>
  </si>
  <si>
    <t>7C</t>
  </si>
  <si>
    <t>29.12.04</t>
  </si>
  <si>
    <t>RR</t>
  </si>
  <si>
    <t>RS</t>
  </si>
  <si>
    <t>RT</t>
  </si>
  <si>
    <t>RU</t>
  </si>
  <si>
    <t>RV</t>
  </si>
  <si>
    <t>RW</t>
  </si>
  <si>
    <t>F</t>
  </si>
  <si>
    <t>8A</t>
  </si>
  <si>
    <t>8B</t>
  </si>
  <si>
    <t>23.06.05</t>
  </si>
  <si>
    <t>7D</t>
  </si>
  <si>
    <t>7E</t>
  </si>
  <si>
    <t>26.07.05</t>
  </si>
  <si>
    <t>Securitizadora Bice S.A.  (10)</t>
  </si>
  <si>
    <t>12.08.05</t>
  </si>
  <si>
    <t xml:space="preserve">Santander Securitizadora   </t>
  </si>
  <si>
    <t>UA</t>
  </si>
  <si>
    <t>UB</t>
  </si>
  <si>
    <t>UC</t>
  </si>
  <si>
    <t>UD</t>
  </si>
  <si>
    <t>UE</t>
  </si>
  <si>
    <t>UG</t>
  </si>
  <si>
    <t>9A</t>
  </si>
  <si>
    <t>9B</t>
  </si>
  <si>
    <t>24.10.05</t>
  </si>
  <si>
    <t>10A</t>
  </si>
  <si>
    <t>10B</t>
  </si>
  <si>
    <t>30.12.05</t>
  </si>
  <si>
    <t>Transa Securitizadora S.A.(4)</t>
  </si>
  <si>
    <t>AM</t>
  </si>
  <si>
    <t>BM</t>
  </si>
  <si>
    <t>CM</t>
  </si>
  <si>
    <t>13.09.06</t>
  </si>
  <si>
    <t>12A</t>
  </si>
  <si>
    <t>tasa var</t>
  </si>
  <si>
    <t>6C</t>
  </si>
  <si>
    <t>ACTIVOS SECURITIZADOS</t>
  </si>
  <si>
    <t xml:space="preserve">N° Emisión </t>
  </si>
  <si>
    <t>Fecha Insc.</t>
  </si>
  <si>
    <t xml:space="preserve">Securitizadora </t>
  </si>
  <si>
    <t>Activos Securitizados</t>
  </si>
  <si>
    <t>Originador de los Activos Securitizados</t>
  </si>
  <si>
    <t>Administrador de los Activos Securitizados</t>
  </si>
  <si>
    <t>Transa</t>
  </si>
  <si>
    <t>Mutuos Hipotecarios</t>
  </si>
  <si>
    <t xml:space="preserve">A.M.H.Hepner y Muñoz S.A., A.M.H. Las Américas S.A.(actual Penta Hipotecario), Credycasa S.A., CB Mutuos Hip. S.A., A.M.H. del Centro S.A. </t>
  </si>
  <si>
    <t>Transa Securitizadora (asesorada por ACFIN), Penta Hipotecario Administradora de Mutuos Hipotecarios S.A., Hogar y Mutuos. (1)</t>
  </si>
  <si>
    <t>Transa Securitizadora (asesorada por ACFIN), hogar y Mutuos y Penta Hipotecario Administradora de Mutuos Hipotecarios (1)</t>
  </si>
  <si>
    <t>CB Mutuos Hip.,A.M.H. Las Américas S.A.(actual Penta Hipotecario), A.M.H. del Centro S.A., A.M.H. Hepner y Muñoz S.A, Contémpora Crédito Hip.S.A., Credycasa Créditos Hip.S.A. y Procrédito S.A.</t>
  </si>
  <si>
    <t>Transa Securitizadora (asesorada por ACFIN), Hogar y Mutuo, Penta Hipotecario Administradora de Mutuos Hipotecarios S.A.,Contémpora Crédito Hip. S.A. e Hipotecaria Cruz del Sur.(1)</t>
  </si>
  <si>
    <t>Santander</t>
  </si>
  <si>
    <t xml:space="preserve"> Bco. del  Desarrollo y  otras empresas mutuarias.</t>
  </si>
  <si>
    <t xml:space="preserve"> Banco del  Desarrollo y  Banco Santander-Chile </t>
  </si>
  <si>
    <t>Mutuos Hipotecarios + Contratos de Leasing</t>
  </si>
  <si>
    <t xml:space="preserve">C.L.:Bandesarrollo Soc. de Leasing Inmobiliario.                            M.H.:Banco del Desarrollo. </t>
  </si>
  <si>
    <t>C.L.:Bandesarrollo Sociedad de Leasing Inmobiliario.                     M.H.: Banco del Desarrollo.</t>
  </si>
  <si>
    <t>Security</t>
  </si>
  <si>
    <t>Contratos de Leasing</t>
  </si>
  <si>
    <t>Bhif Soc. de Leasing Inmobiliario S.A.</t>
  </si>
  <si>
    <t>Bhif Sociedad de Leasing Inmobiliario S.A..</t>
  </si>
  <si>
    <t xml:space="preserve">Banco del Desarrollo </t>
  </si>
  <si>
    <t>Inmobiliaria Mapsa S.A.</t>
  </si>
  <si>
    <t>Pagarés Tesorería General de la República</t>
  </si>
  <si>
    <t>Tesorería General de la República de Chile</t>
  </si>
  <si>
    <t xml:space="preserve">Banco Santander Chile </t>
  </si>
  <si>
    <t>Soc. Inmob.Leasing Habitacional Chile S.A y CONCRECES Leasing S.A.</t>
  </si>
  <si>
    <t>Transa Securitizadora S.A. (asesorada por ACFIN) y CONCRECES Leasing S.A.(1)</t>
  </si>
  <si>
    <t>La Construcción</t>
  </si>
  <si>
    <t>Hipotecaria La Construcción S.A.</t>
  </si>
  <si>
    <t>Banco Santiago</t>
  </si>
  <si>
    <t>M.H.:Bco. del Desarrollo.        C.L.:Bco del Desarrollo y Bandesarrollo Sociedad de Leasing Inmobiliario S.A.</t>
  </si>
  <si>
    <t>Banco del Desarrollo y Bandesarrollo Sociedad de Leasing Inmobiliario S.A.</t>
  </si>
  <si>
    <t>M.H.:Hipotecaria Concreces S.A., A.M.H.Hepner y Muñoz S.A., A.M.H.Las Américas S.A..  C.L.:Concreces Leasing.</t>
  </si>
  <si>
    <t>M.H.:Hipotecaria Concreces S.A., A.M.H. Hepner y Muñoz S.A., A.M.H.Las Américas S.A..  C.L.:Concreces Leasing.</t>
  </si>
  <si>
    <t>BCI</t>
  </si>
  <si>
    <t>Banco de Chile (ex A. Edwards)</t>
  </si>
  <si>
    <t>ABN</t>
  </si>
  <si>
    <t xml:space="preserve">C.L.:BBVA Sociedad de Leasing Inmobiliario Bhif S.A. M.H.:BBVA Banco Bhif. </t>
  </si>
  <si>
    <t xml:space="preserve">C.L.:BBVA Sociedad de Leasing Inmobiliario Bhif S.A.                   M.H.: BBVA Banco Bhif. </t>
  </si>
  <si>
    <t>BICE</t>
  </si>
  <si>
    <t xml:space="preserve">C.L.: Bandesarrollo Sociedad de Leasing Inmobiliario e Inmobiliaria Prohogar Ltda.    M.H:Banco del Desarrollo. </t>
  </si>
  <si>
    <t>C.L.:Bandesarrollo Sociedad de Leasing Inmobiliario S.A.              M.H.: Banco del Desarrollo</t>
  </si>
  <si>
    <t>21.11.01</t>
  </si>
  <si>
    <t>Banedwards (Banchile)</t>
  </si>
  <si>
    <t>Banco de Crédito e Inversiones</t>
  </si>
  <si>
    <t>Bonos de la República de Chile</t>
  </si>
  <si>
    <t>Gobierno de la República de Chile</t>
  </si>
  <si>
    <t xml:space="preserve">Santander S.A. Sociedad Securitizadora  </t>
  </si>
  <si>
    <t xml:space="preserve">C.L.:Bandesarrollo Sociedad de Leasing Inmobiliario e Inmobiliaria Prohogar Ltda.     M.H.: Banco del Desarrollo. </t>
  </si>
  <si>
    <t>C.L.:Bandesarrollo Soc. de Leasing Inmobiliario S.A.                     M.H:Banco del Desarrollo</t>
  </si>
  <si>
    <t xml:space="preserve">Delta Leasing Habitacional S.A. y Soc. Inmob. de Leasing Habitacional Chile S.A.                              </t>
  </si>
  <si>
    <t>Transa Securitizadora S.A.(asesorada por ACFIN)(1)</t>
  </si>
  <si>
    <t>ENDESA</t>
  </si>
  <si>
    <t>Banco Bice</t>
  </si>
  <si>
    <t xml:space="preserve">C.L:Concreces Leasing S.A.    M.H.:Hipotecaria Concreces S.A. y Adm.de Mutuos Hipotecarios Hogar y Mutuo S.A. </t>
  </si>
  <si>
    <t xml:space="preserve">Concreces Leasing S.A., Hipotecaria Concreces S.A. y Administradora de Mutuos Hipotecarios Hogar y Mutuo S.A. </t>
  </si>
  <si>
    <t>Pagarés para la adquisición de automóviles</t>
  </si>
  <si>
    <t>Forum Servicios Financieros S.A.</t>
  </si>
  <si>
    <t>BBVA Sociedad de Leasing Inmob. Bhif S.A.</t>
  </si>
  <si>
    <t>BBVA Sociedad de Leasing Inmobiliario Bhif S.A.</t>
  </si>
  <si>
    <t>10.10.02</t>
  </si>
  <si>
    <t>Flujos Futuros Tarjeta Ripley</t>
  </si>
  <si>
    <t>CAR S.A. ( Originadora de créditos de Ripley)</t>
  </si>
  <si>
    <t>CAR S.A.</t>
  </si>
  <si>
    <t>310(*)</t>
  </si>
  <si>
    <t>Resoluciones MOP</t>
  </si>
  <si>
    <t>Dirección General de Obras Públicas</t>
  </si>
  <si>
    <t>Santander S.A. Sociedad Securitizadora</t>
  </si>
  <si>
    <t>14.11.02</t>
  </si>
  <si>
    <t>Flujos Futuros La Polar</t>
  </si>
  <si>
    <t>Inversiones S.C.G. S.A. ( Originadora de créditos de La Polar)</t>
  </si>
  <si>
    <t>Tecnopolar S.A.</t>
  </si>
  <si>
    <t>19.11.02</t>
  </si>
  <si>
    <t>Banchile</t>
  </si>
  <si>
    <t>20.11.02</t>
  </si>
  <si>
    <t>Depósitos a Plazo</t>
  </si>
  <si>
    <t>Banco Santander Chile u otro banco chileno cuya clasificación de riesgo en la época de adquisición sea a lo menos de AA+</t>
  </si>
  <si>
    <t>Banco Santander- Chile</t>
  </si>
  <si>
    <t>BICE(cancelada y nunca colocada)</t>
  </si>
  <si>
    <t>C.L:Bandesarrollo Soc.de Leasing Inmobiliario S.A. y Delta Leasing Habitacional S.A.      M.H.:Bco del Desarrollo</t>
  </si>
  <si>
    <t>20.12.02</t>
  </si>
  <si>
    <t>Flujos Futuros Johnson`s</t>
  </si>
  <si>
    <t>EFECTIVO S.A. ( Originadora de créditos asociado a Johnson's S.A.)</t>
  </si>
  <si>
    <t>EFECTIVO S.A.</t>
  </si>
  <si>
    <t>Flujos Futuros Univ. Diego Portales</t>
  </si>
  <si>
    <t>Universidad Diego Portales</t>
  </si>
  <si>
    <t>Notas emitidas con interés variable</t>
  </si>
  <si>
    <t>Société Générale Option Europe</t>
  </si>
  <si>
    <t>Securitizadora Bice</t>
  </si>
  <si>
    <t>Interamericana</t>
  </si>
  <si>
    <t>Flujos Futuros Univ. de Concepción</t>
  </si>
  <si>
    <t>Universidad de Concepción</t>
  </si>
  <si>
    <t>Securitizadora Interamericana - Universidad de Concepción</t>
  </si>
  <si>
    <t>334(*)</t>
  </si>
  <si>
    <t>337(**)</t>
  </si>
  <si>
    <t>Concreces Leasing</t>
  </si>
  <si>
    <t>30.07.03</t>
  </si>
  <si>
    <t>Bco. Santander- Chile</t>
  </si>
  <si>
    <t>Penta Hipotecario Adm. de Mutuos Hipotecarios S.A.</t>
  </si>
  <si>
    <t>Pagarés para la adquisición de vehículos motorizados</t>
  </si>
  <si>
    <t xml:space="preserve">Inversiones S.C.G. S.A. ( Originadora de créditos de La Polar)                                                          </t>
  </si>
  <si>
    <t>351(***)</t>
  </si>
  <si>
    <t>Bandesarrollo Sociedad de Leasing Inmobiliario S.A.</t>
  </si>
  <si>
    <t>10.11.03</t>
  </si>
  <si>
    <t>Flujos Futuros publicidad Canal 13-PUC</t>
  </si>
  <si>
    <t>Pontificia Universidad Católica de Chile (Canal 13)</t>
  </si>
  <si>
    <t>01.12.03</t>
  </si>
  <si>
    <t>03.12.03</t>
  </si>
  <si>
    <t>Flujos Futuros Hospital Cobre-Calama</t>
  </si>
  <si>
    <t>Las Américas Administradora de Fondos de Inversión.</t>
  </si>
  <si>
    <t>364(***)</t>
  </si>
  <si>
    <t>M.H.: Bco del Desarrollo     C.L.:Prohogar,Delta Leasing y Bandesarrollo Soc. de Leasing  Inmobiliario.</t>
  </si>
  <si>
    <t>Flujos Futuros Ariztía Comercial Ltda.</t>
  </si>
  <si>
    <t>Ariztía Comercial Ltda.</t>
  </si>
  <si>
    <t>Flujos Futuros DIN</t>
  </si>
  <si>
    <t>Cofisa (originadora, financiera y emisora de la tarjeta DIN)</t>
  </si>
  <si>
    <t>Link S.A.</t>
  </si>
  <si>
    <t>Flujos Futuros Salco Brand</t>
  </si>
  <si>
    <t>Matic Kard  S.A.(originadora de créditos de Salco Brand)</t>
  </si>
  <si>
    <t>Matic Kard  S.A.</t>
  </si>
  <si>
    <t>380(**)</t>
  </si>
  <si>
    <t>Hipotecaria Concreces S.A y Concreces Leasing S.A., respectivamente</t>
  </si>
  <si>
    <t>381(***)</t>
  </si>
  <si>
    <t>Leasing Chile S.A.,  Prohogar S.A., Delta Leasing S.A. y Bandesarrollo Soc. de Leasing  Inmobiliario S.A.</t>
  </si>
  <si>
    <t>27.09.04</t>
  </si>
  <si>
    <t>BBVA, Chile y BBVA Sociedad de Leasing Inmob. S.A., respectivamente.</t>
  </si>
  <si>
    <t>BBVA, Chile.</t>
  </si>
  <si>
    <t>C.L: Leasing Chile. M.H.E.: Valoriza, Mutuocentro, Hipotecaria Concreces, Hogar y Mutuos y Penta Hipotecario.</t>
  </si>
  <si>
    <t>Transa Securitizadora (con el apoyo de ACFIN) e Hipotecaria Concreces</t>
  </si>
  <si>
    <t>17.11.04</t>
  </si>
  <si>
    <t>Flujos Futuros Iansagro S.A.(sólo clientes de azúcar)</t>
  </si>
  <si>
    <t>Iansagro S.A.</t>
  </si>
  <si>
    <t>402(***)</t>
  </si>
  <si>
    <t>Bandesarrollo Sociedad de Leasing Inmobiliario S.A., Delta Leasing S.A., Leasing Chile S.A., Inmobiliaria Prohogar S.A.</t>
  </si>
  <si>
    <t>Adm. de Mutuos Hipotecarios Endosables Bice Mutuos S.A.</t>
  </si>
  <si>
    <t>Flujos Futuros Almacenes Paris</t>
  </si>
  <si>
    <t>Administradora de Créditos Comerciales ACC S.A</t>
  </si>
  <si>
    <t>Flujos Futuros Caja de Compensación Los Héroes</t>
  </si>
  <si>
    <t>C.C.A.F Los Héroes</t>
  </si>
  <si>
    <t>425(**)</t>
  </si>
  <si>
    <t>Concreces Leasing S.A.</t>
  </si>
  <si>
    <t>Flujos Futuros, Subsidios fijos a la construcción</t>
  </si>
  <si>
    <t>Ministerio de Justicia</t>
  </si>
  <si>
    <t>Bandesarrollo Sociedad de Leasing Inmobiliario S.A., Delta Leasing S.A., Leasing Chile S.A..</t>
  </si>
  <si>
    <t>Flujos Futuros Caja de Compensación 18 de Septiembre</t>
  </si>
  <si>
    <t>C.C.A.F 18 de Septiembre</t>
  </si>
  <si>
    <t>MH: Casi 90% de la cartera originada por Administradora de Mutuos Hipotecarios del Centro S.A. e Hipotecaria Valoriza S.A. El resto es originado por Credycasa Creditos Hipotecarios S.A., CB Mutuos Hipotecarios S.A. , Contempora Créditos Hipotecarios S.A., Administradora de Mutuos Hipotecarios Cruz del Sur S.A., Procredito S.A. y  Administradora de Mutuos Hipotecarios Hogar / CL: Sociedad Inmobiliaria de Leasing Habitacional Chile S.A.</t>
  </si>
  <si>
    <t>ACFIN.</t>
  </si>
  <si>
    <t>Flujos Futuros Integramédica S.A.</t>
  </si>
  <si>
    <t>Integramédica S.A.</t>
  </si>
  <si>
    <t>Flujos Futuros Córpora Tres Montes S.A.</t>
  </si>
  <si>
    <t>Córpora Tres Montes S.A.(flujos provenietes de las ventas de pastas, aceites y bebidas frías, cuyas principales marcas son Lucchetti, Talliani, Zuko, Yupi y Trisol)</t>
  </si>
  <si>
    <t>Córpora Tres Montes S.A.</t>
  </si>
  <si>
    <t>Flujos Futuros Caja de Compensación La Araucana.</t>
  </si>
  <si>
    <t>C.C.A.F La Araucana</t>
  </si>
  <si>
    <t>Flujos Futuros Copeval S.A.</t>
  </si>
  <si>
    <t>Copeval S.A.</t>
  </si>
  <si>
    <t>A.M.H.:</t>
  </si>
  <si>
    <t>Administradora de Mutuos Hipotecarios</t>
  </si>
  <si>
    <t>C.L.:</t>
  </si>
  <si>
    <t>M.H.:</t>
  </si>
  <si>
    <t>(*):</t>
  </si>
  <si>
    <t>Emisiones fusionadas(N°310 y N°334)</t>
  </si>
  <si>
    <t>(**):</t>
  </si>
  <si>
    <t>Emisiones fusionadas(N°337, N°380 y N°425)</t>
  </si>
  <si>
    <t>(***):</t>
  </si>
  <si>
    <t>Emisiones fusionadas(N°351, N°364, N°381 y N°402)</t>
  </si>
  <si>
    <t>(1) A comienzos de año 2003, Transa Securitizadora S.A., anunció un plan de reforzamiento de su estructura operativa y de la administración directa de los colaterales de los patrimonios separados a su cargo(cinco patrimonios).El reforzamiento de la gestión de los colaterales implicó la sustitución de los administradores primarios Mutuocentro, Leasing Chile, Credycasa y Procrédito. De esta forma es la securitizadora quien gestiona directamente los créditos asociados, sobre la base de un esquema de asesoría operativa contratado con ACFIN. Lo anterior exceptuando las operaciones de Credycasa, cuya gestión es realizada por Hogar y Mutuos.Estas medidas ya han sido implementadas y se encuentran en pleta etapa de ejecución.</t>
  </si>
  <si>
    <t>VJ</t>
  </si>
  <si>
    <t>VK</t>
  </si>
  <si>
    <t>VL</t>
  </si>
  <si>
    <t>VM</t>
  </si>
  <si>
    <t>VN</t>
  </si>
  <si>
    <t>30.11.06</t>
  </si>
  <si>
    <t>VH</t>
  </si>
  <si>
    <t>VI</t>
  </si>
  <si>
    <t>29.11.06</t>
  </si>
  <si>
    <t>Vive Sociedad de Leasing Inmobiliario S.A.</t>
  </si>
  <si>
    <t>6B2</t>
  </si>
  <si>
    <t>[16]</t>
  </si>
  <si>
    <t>30.01.07</t>
  </si>
  <si>
    <t>14A</t>
  </si>
  <si>
    <t>P3F</t>
  </si>
  <si>
    <t>P3G</t>
  </si>
  <si>
    <t>06.03.07</t>
  </si>
  <si>
    <t>07.03.07</t>
  </si>
  <si>
    <t>15.03.07</t>
  </si>
  <si>
    <t>Flujos Futuros  LIDER</t>
  </si>
  <si>
    <t>Flujos Futuros  La Polar</t>
  </si>
  <si>
    <t>9A1</t>
  </si>
  <si>
    <t>9B1</t>
  </si>
  <si>
    <t>9C1</t>
  </si>
  <si>
    <t>9D1</t>
  </si>
  <si>
    <t>9F1</t>
  </si>
  <si>
    <t>9E 1</t>
  </si>
  <si>
    <t>Administradora de Créditos Comerciales Presto Ltda.</t>
  </si>
  <si>
    <t>13C</t>
  </si>
  <si>
    <t>13D</t>
  </si>
  <si>
    <t>Servicios y Administración de Créditos Comerciales Presto S.A. y Administradora de Créditos Comerciales Presto Ltda.</t>
  </si>
  <si>
    <t>14C</t>
  </si>
  <si>
    <t xml:space="preserve">Santander Securitizadora(4)  </t>
  </si>
  <si>
    <t>06.06.07</t>
  </si>
  <si>
    <t>8C</t>
  </si>
  <si>
    <t>8D</t>
  </si>
  <si>
    <t>C.L: Leasing Chile. M.H.: Valoriza, Mutuocentro y Credycasa.</t>
  </si>
  <si>
    <t xml:space="preserve">(#): </t>
  </si>
  <si>
    <t>Emisiones fusionadas (N°450 y N°497)</t>
  </si>
  <si>
    <t>450(#)</t>
  </si>
  <si>
    <t>497(#)</t>
  </si>
  <si>
    <t>16.08.07</t>
  </si>
  <si>
    <t>10C</t>
  </si>
  <si>
    <t>10D</t>
  </si>
  <si>
    <t>10E</t>
  </si>
  <si>
    <t>10F</t>
  </si>
  <si>
    <t>28.08.07</t>
  </si>
  <si>
    <t>(%):</t>
  </si>
  <si>
    <t>Emisiones fusionadas (N°490 y N°508)</t>
  </si>
  <si>
    <t>490(%)</t>
  </si>
  <si>
    <t>508(%)</t>
  </si>
  <si>
    <t>16.10.07</t>
  </si>
  <si>
    <t>US$</t>
  </si>
  <si>
    <t>12C</t>
  </si>
  <si>
    <t>(&amp;):</t>
  </si>
  <si>
    <t>Emisiones fusionadas (N°437 y N°487)</t>
  </si>
  <si>
    <t>487(&amp;)</t>
  </si>
  <si>
    <t>437(&amp;)</t>
  </si>
  <si>
    <t>29.11.07</t>
  </si>
  <si>
    <t>14.12.07</t>
  </si>
  <si>
    <t>17A</t>
  </si>
  <si>
    <t>17C</t>
  </si>
  <si>
    <t>27.12.07</t>
  </si>
  <si>
    <t>Itaú Chile</t>
  </si>
  <si>
    <t>Itaú Chile(cancelada y nunca colocada)</t>
  </si>
  <si>
    <t>6D</t>
  </si>
  <si>
    <t>6E</t>
  </si>
  <si>
    <t xml:space="preserve">Interamericana </t>
  </si>
  <si>
    <t>11A2</t>
  </si>
  <si>
    <t>11C2</t>
  </si>
  <si>
    <t>11B2</t>
  </si>
  <si>
    <t>11D2</t>
  </si>
  <si>
    <t>11F2</t>
  </si>
  <si>
    <t>08.02.08</t>
  </si>
  <si>
    <t>10.06.08</t>
  </si>
  <si>
    <t>13A</t>
  </si>
  <si>
    <t>13B</t>
  </si>
  <si>
    <t>13E</t>
  </si>
  <si>
    <t xml:space="preserve">Delta Leasing Habitacional S.A.                       </t>
  </si>
  <si>
    <t>(+)</t>
  </si>
  <si>
    <t>518 (+)</t>
  </si>
  <si>
    <t>495 (+)</t>
  </si>
  <si>
    <t>Banchile Securitizadora S.A.(4)</t>
  </si>
  <si>
    <t>Yankee Bonds Pampa Calichera</t>
  </si>
  <si>
    <t>Yankee Bonds Endesa</t>
  </si>
  <si>
    <t xml:space="preserve">Banchile Securitizadora S.A.(4) </t>
  </si>
  <si>
    <t>28.10.08</t>
  </si>
  <si>
    <t>Pagarés de aportes de financiamniento reembolsables</t>
  </si>
  <si>
    <t>188 personas jurídicas y naturales (acreedoras de pagarés emitidos por empresas de servicios sanitarios al amparo de la Ley de Servicios Sanitarios y del DFL N°70 del MOP de 1988).</t>
  </si>
  <si>
    <t>25.11.08</t>
  </si>
  <si>
    <t>Transa Securitizadora S.A.(3)</t>
  </si>
  <si>
    <t>9C</t>
  </si>
  <si>
    <t>9D</t>
  </si>
  <si>
    <t>Leasing Habitacional Chile S.A., Hipotecaria Valoriza S.A., Mutuocentro S.A.</t>
  </si>
  <si>
    <t>Transa Securitizadora S.A. (apoyada en su labor de administración por ACFIN)</t>
  </si>
  <si>
    <t>Yankee Bonds ENDESA</t>
  </si>
  <si>
    <t>Yankee Bonds Enersis S.A.</t>
  </si>
  <si>
    <t>Securitizadora Security S.A.</t>
  </si>
  <si>
    <t>Securitizadora Security S.A.(4)</t>
  </si>
  <si>
    <t>Securitizadora Security S.A.  (4)</t>
  </si>
  <si>
    <t xml:space="preserve">Securitizadora Security S.A. </t>
  </si>
  <si>
    <t xml:space="preserve">Securitizadora Security S.A.(4) </t>
  </si>
  <si>
    <t xml:space="preserve">BICE </t>
  </si>
  <si>
    <t>20.03.09</t>
  </si>
  <si>
    <t>Flujos Futuros  Falabella</t>
  </si>
  <si>
    <t>Promotora CMR Falabella S.A.</t>
  </si>
  <si>
    <t>27.04.09</t>
  </si>
  <si>
    <t>11È2</t>
  </si>
  <si>
    <t>13F</t>
  </si>
  <si>
    <t>14.05.09</t>
  </si>
  <si>
    <t>A3</t>
  </si>
  <si>
    <t>B3</t>
  </si>
  <si>
    <t>C3</t>
  </si>
  <si>
    <t>D3</t>
  </si>
  <si>
    <t>E3</t>
  </si>
  <si>
    <t>F3</t>
  </si>
  <si>
    <t>VALOR NOMINAL</t>
  </si>
  <si>
    <t>||</t>
  </si>
  <si>
    <t>|\/|</t>
  </si>
  <si>
    <t>INICIAL</t>
  </si>
  <si>
    <t>(U.REAJ)</t>
  </si>
  <si>
    <t>Larraín Vial Corredores de B.</t>
  </si>
  <si>
    <t>Santander S.A. Agente de Valores</t>
  </si>
  <si>
    <t xml:space="preserve">Securitizadora Security </t>
  </si>
  <si>
    <t>Leasing Chile</t>
  </si>
  <si>
    <t>Sudamericano Corred. de bolsa</t>
  </si>
  <si>
    <t>Sudamericano Corred. de Bolsa</t>
  </si>
  <si>
    <t>BICE  C. de Bolsa S.A.</t>
  </si>
  <si>
    <t xml:space="preserve">Securitizadora Bice S.A.   </t>
  </si>
  <si>
    <t>BCI  C. de Bolsa.</t>
  </si>
  <si>
    <t>Larraín Vial Corredores de Bolsa</t>
  </si>
  <si>
    <t>Santander  Agente de Valores</t>
  </si>
  <si>
    <t>Banco de Chile</t>
  </si>
  <si>
    <t>ABN AMRO Bank y BBVA Banco Bhif</t>
  </si>
  <si>
    <t>Securitizadora Security</t>
  </si>
  <si>
    <t>Securitizadora Security S.A.(*)</t>
  </si>
  <si>
    <t>BICE Corredores de Bolsa S.A.</t>
  </si>
  <si>
    <t>Securitizadora Bice S.A.  (*)</t>
  </si>
  <si>
    <t>Larraín Vial C. de Bolsa</t>
  </si>
  <si>
    <t>Banco Santander Chile</t>
  </si>
  <si>
    <t>Inversiones Boston C. de Bolsa Ltda.</t>
  </si>
  <si>
    <t>G</t>
  </si>
  <si>
    <t>5C</t>
  </si>
  <si>
    <t xml:space="preserve">Securitizadora Bice S.A.(*) </t>
  </si>
  <si>
    <t>Securitizadora Bice S.A. (*)</t>
  </si>
  <si>
    <t xml:space="preserve">Securitizadora Bice S.A. (*) </t>
  </si>
  <si>
    <t>21.01.04</t>
  </si>
  <si>
    <t>Securitizadora Bice S.A.   (*)</t>
  </si>
  <si>
    <t>25.01.04</t>
  </si>
  <si>
    <t>Banchile Corredores de Bolsa S.A.</t>
  </si>
  <si>
    <t>Banchile Securitizadora S.A.(*)</t>
  </si>
  <si>
    <t>01.04.2004</t>
  </si>
  <si>
    <t>BBVA C. de Bolsa</t>
  </si>
  <si>
    <t>Transa Securitizadora S.A. (*)</t>
  </si>
  <si>
    <t>6B</t>
  </si>
  <si>
    <t>BCI Securitizadora S.A.(*)</t>
  </si>
  <si>
    <t>Santander Investment S.A. C. de Bolsa</t>
  </si>
  <si>
    <t xml:space="preserve">Santander Securitizadora (*) </t>
  </si>
  <si>
    <t>Banchile Securitizadora S.A. (*)</t>
  </si>
  <si>
    <t>Itaú Chile Corredor de Bolsa Ltda.</t>
  </si>
  <si>
    <t>Por definir.</t>
  </si>
  <si>
    <t>B2</t>
  </si>
  <si>
    <t>C2</t>
  </si>
  <si>
    <t>D2</t>
  </si>
  <si>
    <t>E2</t>
  </si>
  <si>
    <t>11'E2</t>
  </si>
  <si>
    <t>F2</t>
  </si>
  <si>
    <t>IM Trust S.A. Corredores de Bolsa</t>
  </si>
  <si>
    <t>Transa Securitizadora S.A.(*)</t>
  </si>
  <si>
    <t>Valores Security S.A., Corredores de Bolsa</t>
  </si>
  <si>
    <t>Securitizadora Security S.A. (*)</t>
  </si>
  <si>
    <t>Larraín Vial C. de Bolsa S.A.</t>
  </si>
  <si>
    <t>BCI Corredor de Bolsa S.A.</t>
  </si>
  <si>
    <t>586 (+)</t>
  </si>
  <si>
    <t>Emisiones fusionadas (N°495; N°518 Y N°586)</t>
  </si>
  <si>
    <t>14.08.09</t>
  </si>
  <si>
    <t>Inversiones SCG S.A.</t>
  </si>
  <si>
    <t>24.08.09</t>
  </si>
  <si>
    <t>14B</t>
  </si>
  <si>
    <t>Flujos Futuros CCAF Los Héroes</t>
  </si>
  <si>
    <t>C.C.A.F. Los Héroes</t>
  </si>
  <si>
    <t>17.09.09</t>
  </si>
  <si>
    <t>Flujos Futuros CCAF 18 de Septiembre</t>
  </si>
  <si>
    <t>09.10.09</t>
  </si>
  <si>
    <t>Flujos Futuros  ABC-DIN</t>
  </si>
  <si>
    <t>Créditos Organización y Finanzas S.A.(Cofisa, originadora, financiera y emisora de la tarjeta DIN)   yABC Inversiones LTDA.(emisora de la tarjeta ABC)</t>
  </si>
  <si>
    <t>20.01.10</t>
  </si>
  <si>
    <t>12A3</t>
  </si>
  <si>
    <t>12B3</t>
  </si>
  <si>
    <t>12C3</t>
  </si>
  <si>
    <t>12D3</t>
  </si>
  <si>
    <t>12'E3</t>
  </si>
  <si>
    <t>12F3</t>
  </si>
  <si>
    <t>AN</t>
  </si>
  <si>
    <t>BN</t>
  </si>
  <si>
    <t>Santander Securitizadora (3)</t>
  </si>
  <si>
    <t>Santander S.A. Corredores de Bolsa</t>
  </si>
  <si>
    <t>Banco Santander - Chile</t>
  </si>
  <si>
    <t>Dos depósitos a plazo fijo (+ dos contratos de compraventa futuro de moneda extranjera)</t>
  </si>
  <si>
    <t>10.03.10</t>
  </si>
  <si>
    <t>18.03.10</t>
  </si>
  <si>
    <t>25A</t>
  </si>
  <si>
    <t>25C</t>
  </si>
  <si>
    <t>C.C.A.F. La Araucana</t>
  </si>
  <si>
    <t>Compañía Agropecuaria Copeval S.A.</t>
  </si>
  <si>
    <t>Flujos Futuros  CCAF La Araucana</t>
  </si>
  <si>
    <t>08.06.10</t>
  </si>
  <si>
    <t>Depósitos a Plazo + Contratos Forward</t>
  </si>
  <si>
    <t xml:space="preserve">Banco de Chile  </t>
  </si>
  <si>
    <t>BCI (cancelada y nunca colocada)</t>
  </si>
  <si>
    <t>Fintesa Securitizadora S.A.</t>
  </si>
  <si>
    <t>Fintesa Securitizadora S.A.(4)</t>
  </si>
  <si>
    <t>28.03.11</t>
  </si>
  <si>
    <t>26A</t>
  </si>
  <si>
    <t>26C</t>
  </si>
  <si>
    <t>BTRA1-2A</t>
  </si>
  <si>
    <t>BTRA1-2B</t>
  </si>
  <si>
    <t>BTRA1-3A</t>
  </si>
  <si>
    <t>BTRA1-3B</t>
  </si>
  <si>
    <t>BSTDS-A1</t>
  </si>
  <si>
    <t>BSTDS-A2</t>
  </si>
  <si>
    <t>BSTDS-B1</t>
  </si>
  <si>
    <t>BSTDS-AB</t>
  </si>
  <si>
    <t>BSTDS-BB</t>
  </si>
  <si>
    <t>BSTDS-CB</t>
  </si>
  <si>
    <t>BSTDS-DB</t>
  </si>
  <si>
    <t>BSTDS-EB</t>
  </si>
  <si>
    <t>BSECS-2A</t>
  </si>
  <si>
    <t>BSECS-2B</t>
  </si>
  <si>
    <t>BTRA1-4A</t>
  </si>
  <si>
    <t>BTRA1-4B</t>
  </si>
  <si>
    <t>BSTDS-AE</t>
  </si>
  <si>
    <t>BSTDS-BE</t>
  </si>
  <si>
    <t>BSTDS-CE</t>
  </si>
  <si>
    <t>BSTDS-AF</t>
  </si>
  <si>
    <t>BSTDS-BF</t>
  </si>
  <si>
    <t>BSTDS-CF</t>
  </si>
  <si>
    <t>BSECS-3A</t>
  </si>
  <si>
    <t>BSECS-3B</t>
  </si>
  <si>
    <t>BBICS-AA</t>
  </si>
  <si>
    <t>BBICS-AB</t>
  </si>
  <si>
    <t>BBICS-AC</t>
  </si>
  <si>
    <t>BBICS-AD</t>
  </si>
  <si>
    <t>BBICS-AE</t>
  </si>
  <si>
    <t>BBICS-BA</t>
  </si>
  <si>
    <t>BBICS-BB</t>
  </si>
  <si>
    <t>BBICS-BC</t>
  </si>
  <si>
    <t>BBICS-BD</t>
  </si>
  <si>
    <t>BBICS-BE</t>
  </si>
  <si>
    <t>BTRA1-5A</t>
  </si>
  <si>
    <t>BTRA1-5B</t>
  </si>
  <si>
    <t>BSTDS-AH</t>
  </si>
  <si>
    <t>BSTDS-BH</t>
  </si>
  <si>
    <t>BSTDS-CH</t>
  </si>
  <si>
    <t>BSABN-ABH</t>
  </si>
  <si>
    <t>BSABN-BBH</t>
  </si>
  <si>
    <t>BSABN-CBH</t>
  </si>
  <si>
    <t>BSECS-4A</t>
  </si>
  <si>
    <t>BSECS-4B</t>
  </si>
  <si>
    <t>BSECS-4C</t>
  </si>
  <si>
    <t>BBICS-FA</t>
  </si>
  <si>
    <t>BBICS-FB</t>
  </si>
  <si>
    <t>BBICS-FC</t>
  </si>
  <si>
    <t>BBICS-FD</t>
  </si>
  <si>
    <t>BBICS-FE</t>
  </si>
  <si>
    <t>BBICS-FF</t>
  </si>
  <si>
    <t>BBOTS-P1A</t>
  </si>
  <si>
    <t>BBOTS-P1B</t>
  </si>
  <si>
    <t>BBOTS-P1C</t>
  </si>
  <si>
    <t>BBOTS-P2D</t>
  </si>
  <si>
    <t>BBOTS-P2E</t>
  </si>
  <si>
    <t>BBOTS-P3F</t>
  </si>
  <si>
    <t>BBOTS-P3G</t>
  </si>
  <si>
    <t>BSECS-5A1</t>
  </si>
  <si>
    <t>BSECS-5B1</t>
  </si>
  <si>
    <t>BSECS-5C1</t>
  </si>
  <si>
    <t>BBICS-LA</t>
  </si>
  <si>
    <t>BBICS-LB</t>
  </si>
  <si>
    <t>BBICS-LC</t>
  </si>
  <si>
    <t>BBICS-LD</t>
  </si>
  <si>
    <t>BBICS-LE</t>
  </si>
  <si>
    <t>BBICS-NF</t>
  </si>
  <si>
    <t>BBICS-NG</t>
  </si>
  <si>
    <t>BBICS-NH</t>
  </si>
  <si>
    <t>BBICS-NI</t>
  </si>
  <si>
    <t>BBICS-NJ</t>
  </si>
  <si>
    <t>BBICS-NK</t>
  </si>
  <si>
    <t>BBICS-PL</t>
  </si>
  <si>
    <t>BBICS-PM</t>
  </si>
  <si>
    <t>BBICS-PN</t>
  </si>
  <si>
    <t>BBICS-PO</t>
  </si>
  <si>
    <t>BBICS-PP</t>
  </si>
  <si>
    <t>BBICS-PQ</t>
  </si>
  <si>
    <t>BBICS-RR</t>
  </si>
  <si>
    <t>BBICS-RS</t>
  </si>
  <si>
    <t>BBICS-RT</t>
  </si>
  <si>
    <t>BBICS-RU</t>
  </si>
  <si>
    <t>BBICS-RV</t>
  </si>
  <si>
    <t>BBICS-RW</t>
  </si>
  <si>
    <t>BBICS-MA</t>
  </si>
  <si>
    <t>BBICS-MB</t>
  </si>
  <si>
    <t>BBICS-MC</t>
  </si>
  <si>
    <t>BSECS-6A1</t>
  </si>
  <si>
    <t>BSECS-6AA1</t>
  </si>
  <si>
    <t>BSECS-6B1</t>
  </si>
  <si>
    <t>BSECS-6C1</t>
  </si>
  <si>
    <t>BINTS-BA</t>
  </si>
  <si>
    <t>BINTS-BB</t>
  </si>
  <si>
    <t>BTRA1-6A</t>
  </si>
  <si>
    <t>BTRA1-6B1</t>
  </si>
  <si>
    <t>BTRA1-6B2</t>
  </si>
  <si>
    <t>BTRA1-6C</t>
  </si>
  <si>
    <t>BSECS-7A</t>
  </si>
  <si>
    <t>BSECS-7B</t>
  </si>
  <si>
    <t>BSECS-7C</t>
  </si>
  <si>
    <t>BSECS-7D</t>
  </si>
  <si>
    <t>BSECS-7E</t>
  </si>
  <si>
    <t>BSTDS-AM</t>
  </si>
  <si>
    <t>BSTDS-BM</t>
  </si>
  <si>
    <t>BSTDS-CM</t>
  </si>
  <si>
    <t>BBICS-UA</t>
  </si>
  <si>
    <t>BBICS-UB</t>
  </si>
  <si>
    <t>BBICS-UC</t>
  </si>
  <si>
    <t>BBICS-UD</t>
  </si>
  <si>
    <t>BBICS-UE</t>
  </si>
  <si>
    <t>BBICS-UF</t>
  </si>
  <si>
    <t>BBICS-UG</t>
  </si>
  <si>
    <t>BBICS-VH</t>
  </si>
  <si>
    <t>BBICS-VI</t>
  </si>
  <si>
    <t>BBICS-VJ</t>
  </si>
  <si>
    <t>BBICS-VK</t>
  </si>
  <si>
    <t>BBICS-VL</t>
  </si>
  <si>
    <t>BBICS-VM</t>
  </si>
  <si>
    <t>BBICS-VN</t>
  </si>
  <si>
    <t>BTRA1-7A</t>
  </si>
  <si>
    <t>BTRA1-7B</t>
  </si>
  <si>
    <t>BTRA1-7C</t>
  </si>
  <si>
    <t>BBOTS-P4A</t>
  </si>
  <si>
    <t>BBOTS-P4B</t>
  </si>
  <si>
    <t>BBOTS-P4C</t>
  </si>
  <si>
    <t>BBOTS-P5A</t>
  </si>
  <si>
    <t>BBOTS-P5B</t>
  </si>
  <si>
    <t>BITAS-P6C</t>
  </si>
  <si>
    <t>BITAS-P6D</t>
  </si>
  <si>
    <t>BITAS-P6E</t>
  </si>
  <si>
    <t>BSECS-9A1</t>
  </si>
  <si>
    <t>BSECS-9B1</t>
  </si>
  <si>
    <t>BSECS-9C1</t>
  </si>
  <si>
    <t>BSECS-9D1</t>
  </si>
  <si>
    <t>BSECS-9E1</t>
  </si>
  <si>
    <t>BSECS-9F1</t>
  </si>
  <si>
    <t>BSECS-11A2</t>
  </si>
  <si>
    <t>BSECS-11B2</t>
  </si>
  <si>
    <t>BSECS-11C2</t>
  </si>
  <si>
    <t>BSECS-11D2</t>
  </si>
  <si>
    <t>BSECS-11E2</t>
  </si>
  <si>
    <t>BSECS-11F2</t>
  </si>
  <si>
    <t>BSECS-12A3</t>
  </si>
  <si>
    <t>BSECS-12B3</t>
  </si>
  <si>
    <t>BSECS-12C3</t>
  </si>
  <si>
    <t>BSECS-12D3</t>
  </si>
  <si>
    <t>BSECS-12E3</t>
  </si>
  <si>
    <t>BSECS-12F3</t>
  </si>
  <si>
    <t>BTRA1-8A</t>
  </si>
  <si>
    <t>BTRA1-8B</t>
  </si>
  <si>
    <t>BTRA1-8C</t>
  </si>
  <si>
    <t>BTRA1-8D</t>
  </si>
  <si>
    <t>BSECS-10A</t>
  </si>
  <si>
    <t>BSECS-10B</t>
  </si>
  <si>
    <t>BSECS-10C</t>
  </si>
  <si>
    <t>BSECS-10D</t>
  </si>
  <si>
    <t>BSECS-10E</t>
  </si>
  <si>
    <t>BSECS-10F</t>
  </si>
  <si>
    <t>BCHIS-P12A</t>
  </si>
  <si>
    <t>BCHIS-P12C</t>
  </si>
  <si>
    <t>BCHIS-P13A</t>
  </si>
  <si>
    <t>BCHIS-P13B</t>
  </si>
  <si>
    <t>BCHIS-P13C</t>
  </si>
  <si>
    <t>BCHIS-P13D</t>
  </si>
  <si>
    <t>BCHIS-P13E</t>
  </si>
  <si>
    <t>BTRA1-9A</t>
  </si>
  <si>
    <t>BTRA1-9B</t>
  </si>
  <si>
    <t>BTRA1-9C</t>
  </si>
  <si>
    <t>BTRA1-9D</t>
  </si>
  <si>
    <t>BSECS-13A</t>
  </si>
  <si>
    <t>BSECS-13B</t>
  </si>
  <si>
    <t>BSECS-13C</t>
  </si>
  <si>
    <t>BSECS-13D</t>
  </si>
  <si>
    <t>BSECS-13E</t>
  </si>
  <si>
    <t>BSECS-13F</t>
  </si>
  <si>
    <t>BCHIS-P14A</t>
  </si>
  <si>
    <t>BCHIS-P14B</t>
  </si>
  <si>
    <t>BCHIS-P14C</t>
  </si>
  <si>
    <t>BSTDS-AN</t>
  </si>
  <si>
    <t>BSTDS-BN</t>
  </si>
  <si>
    <t>BBCIS-P25A</t>
  </si>
  <si>
    <t>BBCIS-P25C</t>
  </si>
  <si>
    <t>BSECS-1A</t>
  </si>
  <si>
    <t>BSECS-1B</t>
  </si>
  <si>
    <t>BBCIS-P26A</t>
  </si>
  <si>
    <t>BBCIS-P26C</t>
  </si>
  <si>
    <t>K</t>
  </si>
  <si>
    <t>RUT</t>
  </si>
  <si>
    <t>Nemotécnico</t>
  </si>
  <si>
    <t>11.04.11</t>
  </si>
  <si>
    <t>16A</t>
  </si>
  <si>
    <t>16C</t>
  </si>
  <si>
    <t>BCHIS-P16A</t>
  </si>
  <si>
    <t>BCHIS-P16C</t>
  </si>
  <si>
    <t xml:space="preserve">Securitizadora Sudamericana </t>
  </si>
  <si>
    <t>Securitizadora Sudamericana</t>
  </si>
  <si>
    <t>Securitizadora Sudamericana (4)</t>
  </si>
  <si>
    <t>Securitizadora Sudamericana  (*)</t>
  </si>
  <si>
    <t>(3)       : Emisión inscrita y no colocada.</t>
  </si>
  <si>
    <t>(4)       : El monto nominal colocado vigente se incrementa por la capitalización de intereses devengados y no pagados.</t>
  </si>
  <si>
    <t>01.12.11</t>
  </si>
  <si>
    <t>A4</t>
  </si>
  <si>
    <t>A5</t>
  </si>
  <si>
    <t>B4</t>
  </si>
  <si>
    <t>B5</t>
  </si>
  <si>
    <t>C4</t>
  </si>
  <si>
    <t>D1</t>
  </si>
  <si>
    <t>D4</t>
  </si>
  <si>
    <t>E1</t>
  </si>
  <si>
    <t>E4</t>
  </si>
  <si>
    <t>F1</t>
  </si>
  <si>
    <t>F4</t>
  </si>
  <si>
    <t>BBICS-XA1</t>
  </si>
  <si>
    <t>BBICS-XA2</t>
  </si>
  <si>
    <t>BBICS-XA3</t>
  </si>
  <si>
    <t>BBICS-XA4</t>
  </si>
  <si>
    <t>BBICS-XA5</t>
  </si>
  <si>
    <t>BBICS-XB1</t>
  </si>
  <si>
    <t>BBICS-XB2</t>
  </si>
  <si>
    <t>BBICS-XB3</t>
  </si>
  <si>
    <t>BBICS-XB4</t>
  </si>
  <si>
    <t>BBICS-XB5</t>
  </si>
  <si>
    <t>BBICS-XC1</t>
  </si>
  <si>
    <t>BBICS-XC2</t>
  </si>
  <si>
    <t>BBICS-XC3</t>
  </si>
  <si>
    <t>BBICS-XC4</t>
  </si>
  <si>
    <t>BBICS-XD1</t>
  </si>
  <si>
    <t>BBICS-XD2</t>
  </si>
  <si>
    <t>BBICS-XD3</t>
  </si>
  <si>
    <t>BBICS-XD4</t>
  </si>
  <si>
    <t>BBICS-XE1</t>
  </si>
  <si>
    <t>BBICS-XE2</t>
  </si>
  <si>
    <t>BBICS-XE3</t>
  </si>
  <si>
    <t>BBICS-XE4</t>
  </si>
  <si>
    <t>BBICS-XF1</t>
  </si>
  <si>
    <t>BBICS-XF2</t>
  </si>
  <si>
    <t>BBICS-XF3</t>
  </si>
  <si>
    <t>BBICS-XF4</t>
  </si>
  <si>
    <t>BBICS-XG</t>
  </si>
  <si>
    <t>Securitizadora Bice S.A. (3)</t>
  </si>
  <si>
    <t>26 Depósitps a Plazo fijo (+ 26 Contratos Forward)</t>
  </si>
  <si>
    <t>Banco BICE</t>
  </si>
  <si>
    <t>Securitizadora BICE S.A.</t>
  </si>
  <si>
    <t>02.03.2012</t>
  </si>
  <si>
    <t>BCHIS-P17A</t>
  </si>
  <si>
    <t>BCHIS-P17C</t>
  </si>
  <si>
    <t>Flujos de Pagarés suscritos entre Sociedad Concesionaria de los Lagos S.A. en beneficio del Bco de Chile como acreedor.</t>
  </si>
  <si>
    <t>02.03.12</t>
  </si>
  <si>
    <t>(5)       : En inscripción N°351, series N y O capitalizan intereses hasta el 21/07/2010, mientras que serie P capitaliza intereses hasta el 21/07/2007. En inscripción N°437, serie E capitaliza intereses hasta el 21/06/2005.</t>
  </si>
  <si>
    <t xml:space="preserve">Larraín Vial Corredores de B </t>
  </si>
  <si>
    <t>Securitizadora Bice S.A.  (5)</t>
  </si>
  <si>
    <t>(7)       : Serie RV capitaliza intereses hasta el 21.10.05</t>
  </si>
  <si>
    <t>Securitizadora Bice S.A.  (8)</t>
  </si>
  <si>
    <t>Securitizadora Bice S.A.(4)  (8)</t>
  </si>
  <si>
    <t>Securitizadora Bice S.A.  (9)</t>
  </si>
  <si>
    <t>Securitizadora Bice S.A.  (5)  (9)</t>
  </si>
  <si>
    <t>Securitizadora Bice S.A.  (4)  (9)</t>
  </si>
  <si>
    <t>Securitizadora Bice S.A. (4)   (10)</t>
  </si>
  <si>
    <t>Securitizadora Bice S.A.  (4)  (10)</t>
  </si>
  <si>
    <t>Securitizadora Bice S.A.  (7)  (10)</t>
  </si>
  <si>
    <t>(14)     : Serie B original se transformó en series B y C. Con posterioridad la serie B transformada se convirtio en serie B1 y B2 subordinadas.</t>
  </si>
  <si>
    <t>Transa Securitizadora S.A.  (4) (14)</t>
  </si>
  <si>
    <t>(6)       : Ex emisión N°380.</t>
  </si>
  <si>
    <t xml:space="preserve">Securitizadora Bice S.A. (15)  </t>
  </si>
  <si>
    <t xml:space="preserve">Securitizadora Bice S.A. (15) </t>
  </si>
  <si>
    <t>Securitizadora Bice S.A. (4) (15)</t>
  </si>
  <si>
    <t>Securitizadora Security S.A.(16)</t>
  </si>
  <si>
    <t xml:space="preserve">Securitizadora Security S.A.(16) </t>
  </si>
  <si>
    <t>Securitizadora Security S.A. (16)</t>
  </si>
  <si>
    <t>Securitizadora Security S.A.(16) (4)</t>
  </si>
  <si>
    <t>Securitizadora Security S.A. (18)</t>
  </si>
  <si>
    <t>Securitizadora Security S.A. (18) (4)</t>
  </si>
  <si>
    <t>C.L.      : Contratos de Leasing</t>
  </si>
  <si>
    <t>B.         : Bonos</t>
  </si>
  <si>
    <t xml:space="preserve">(8)       : Ex emisión N°364.     '(9)          : Ex emisión N°381. </t>
  </si>
  <si>
    <t>M.H.         :  Mutuos Hipotecarios</t>
  </si>
  <si>
    <t xml:space="preserve">(15)     : Ex emisión N°487.      (16)        : Ex emisión N°518.       (17)       : Ex emisión N°523.     '(18)      : Ex emisión N°586.   </t>
  </si>
  <si>
    <t xml:space="preserve">(10)     : Ex emisión N°402.      (11)        : Ex emisión N°393.       (12)      : Ex emisión N°410.      (13)       : Ex emisión N°425.      </t>
  </si>
  <si>
    <t>O.R.E.      :  Obligaciones con respaldo del Estado</t>
  </si>
  <si>
    <t>F.F.          :  Flujos Futuros</t>
  </si>
  <si>
    <t>Otros        :  Incluye Pagarés y Depósitos a Plazo</t>
  </si>
  <si>
    <t>25.10.12</t>
  </si>
  <si>
    <t>A6</t>
  </si>
  <si>
    <t>A7</t>
  </si>
  <si>
    <t>A8</t>
  </si>
  <si>
    <t>A9</t>
  </si>
  <si>
    <t>D</t>
  </si>
  <si>
    <t>B6</t>
  </si>
  <si>
    <t>B7</t>
  </si>
  <si>
    <t>B8</t>
  </si>
  <si>
    <t>B9</t>
  </si>
  <si>
    <t>BBICS-YA1</t>
  </si>
  <si>
    <t>BBICS-YA2</t>
  </si>
  <si>
    <t>BBICS-YA3</t>
  </si>
  <si>
    <t>BBICS-YA4</t>
  </si>
  <si>
    <t>BBICS-YA5</t>
  </si>
  <si>
    <t>BBICS-YA6</t>
  </si>
  <si>
    <t>BBICS-YA7</t>
  </si>
  <si>
    <t>BBICS-YA8</t>
  </si>
  <si>
    <t>BBICS-YA9</t>
  </si>
  <si>
    <t>BBICS-YB1</t>
  </si>
  <si>
    <t>BBICS-YB2</t>
  </si>
  <si>
    <t>BBICS-YB3</t>
  </si>
  <si>
    <t>BBICS-YB4</t>
  </si>
  <si>
    <t>BBICS-YB5</t>
  </si>
  <si>
    <t>BBICS-YB6</t>
  </si>
  <si>
    <t>BBICS-YB7</t>
  </si>
  <si>
    <t>BBICS-YB8</t>
  </si>
  <si>
    <t>BBICS-YB9</t>
  </si>
  <si>
    <t>BBICS-YC1</t>
  </si>
  <si>
    <t>BBICS-YC2</t>
  </si>
  <si>
    <t>BBICS-YD</t>
  </si>
  <si>
    <t>25.10.2012</t>
  </si>
  <si>
    <t>18 Depósitos a Plazo fijo en dólares y sus respectivos derivados de coberura + Bonos BICE en dólares y sus respectivos derivados de coberura .</t>
  </si>
  <si>
    <t>EF Securitizadora S.A.</t>
  </si>
  <si>
    <t>EF Securitizadora S.A.  (4)</t>
  </si>
  <si>
    <t>EF Securitizadora S.A. (6)</t>
  </si>
  <si>
    <t>EF Securitizadora S.A.  (*)</t>
  </si>
  <si>
    <t>EF Securitizadora S.A. (4)</t>
  </si>
  <si>
    <t xml:space="preserve">EF Securitizadora S.A.(*)  </t>
  </si>
  <si>
    <t>EF Securitizadora S.A. (13)</t>
  </si>
  <si>
    <t>EF Securitizadora S.A.(17)</t>
  </si>
  <si>
    <t>EF Securitizadora S.A.(*)</t>
  </si>
  <si>
    <t>(19) : Emisión modificada el 7 de marzo de 2014</t>
  </si>
  <si>
    <t>11.03.14</t>
  </si>
  <si>
    <t>BBCIS-P28A</t>
  </si>
  <si>
    <t>BBCIS-P28B</t>
  </si>
  <si>
    <t>11.03.2014</t>
  </si>
  <si>
    <t>BCI Securitizadora S.A.(19)</t>
  </si>
  <si>
    <t>28A</t>
  </si>
  <si>
    <t>28B</t>
  </si>
  <si>
    <t>13.05.15</t>
  </si>
  <si>
    <t>30A</t>
  </si>
  <si>
    <t>30C</t>
  </si>
  <si>
    <t>BBCIS-P30A</t>
  </si>
  <si>
    <t>BBCIS-P30C</t>
  </si>
  <si>
    <t>13.05.2015</t>
  </si>
  <si>
    <t>Tipo Bono</t>
  </si>
  <si>
    <t>Emisión</t>
  </si>
  <si>
    <t>Monto Fijo</t>
  </si>
  <si>
    <t>Línea</t>
  </si>
  <si>
    <t>03.07.15</t>
  </si>
  <si>
    <t>1E</t>
  </si>
  <si>
    <t>06.07.15</t>
  </si>
  <si>
    <t>BICE Inversiones Corredores de Bolsa S.A.</t>
  </si>
  <si>
    <t>13.07.2015</t>
  </si>
  <si>
    <t>Bono emitido Banco BICE + Contrato cobertura de moneda</t>
  </si>
  <si>
    <t>BICE  Agente de Valores S.A.</t>
  </si>
  <si>
    <t>Securitizadora Bice S.A.(3)</t>
  </si>
  <si>
    <t>16.02.2016</t>
  </si>
  <si>
    <t>16.02.16</t>
  </si>
  <si>
    <t>18A</t>
  </si>
  <si>
    <t>18B</t>
  </si>
  <si>
    <t>BCHIS-P18A</t>
  </si>
  <si>
    <t>BCHIS-P18B</t>
  </si>
  <si>
    <t>2E</t>
  </si>
  <si>
    <t>18C</t>
  </si>
  <si>
    <t>18D</t>
  </si>
  <si>
    <t>BCHIS-P18C</t>
  </si>
  <si>
    <t>BCHIS-P18D</t>
  </si>
  <si>
    <t>Coagra S.A.</t>
  </si>
  <si>
    <t>Flujos Futuros Coagra S.A.</t>
  </si>
  <si>
    <t>(20): 1E= Corresponde a la Primera emisión con cargo a la Línea</t>
  </si>
  <si>
    <t>Banchile Securitizadora S.A.(3)</t>
  </si>
  <si>
    <t>29.04.16</t>
  </si>
  <si>
    <t>Securitizadora Bice S.A.(3)(21)</t>
  </si>
  <si>
    <t>(21): Series modificadas el 29 del abril de 2016</t>
  </si>
  <si>
    <t>BBICS-A1</t>
  </si>
  <si>
    <t>BBICS-B1</t>
  </si>
  <si>
    <t>BBICS-A2</t>
  </si>
  <si>
    <t>BBICS-B2</t>
  </si>
  <si>
    <t>BBICS-A3</t>
  </si>
  <si>
    <t>BBICS-B3</t>
  </si>
  <si>
    <t>BBICS-A4</t>
  </si>
  <si>
    <t>BBICS-B4</t>
  </si>
  <si>
    <t>al 30 de junio de 2016</t>
  </si>
  <si>
    <t>*VALOR U.F.(30/06/2016)=</t>
  </si>
  <si>
    <t>*US$ Promedio(30/06/2016)=</t>
  </si>
  <si>
    <t>(1)        : U.F. al 30 de Junio de 2016 es de $26.052,07.-</t>
  </si>
  <si>
    <t>(2)        : Dólar promedio al 30 de Junio de 2016 es de $661,37.-</t>
  </si>
  <si>
    <t>DURANTE EL MES DE JUNIO DE 2016, NO HUBO COLOCACIONES DE BONOS SECURITIZADOS</t>
  </si>
  <si>
    <t>al 30 de Junio de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</si>
</sst>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_-;\-* #,##0.00_-;_-* &quot;-&quot;??_-;_-@_-"/>
    <numFmt numFmtId="164" formatCode="0.0_)"/>
    <numFmt numFmtId="165" formatCode="General_)"/>
    <numFmt numFmtId="166" formatCode=";;;"/>
    <numFmt numFmtId="167" formatCode="#,##0.0_);\(#,##0.0\)"/>
    <numFmt numFmtId="168" formatCode="dd/mm/yy"/>
    <numFmt numFmtId="169" formatCode="#,##0.000"/>
    <numFmt numFmtId="170" formatCode="dd/mm/yy;@"/>
    <numFmt numFmtId="171" formatCode="0_)"/>
    <numFmt numFmtId="172" formatCode="_(* #,##0_);_(* \(#,##0\);_(* &quot;-&quot;_);_(@_)"/>
    <numFmt numFmtId="173" formatCode="_-* #,##0_-;\-* #,##0_-;_-* &quot;-&quot;??_-;_-@_-"/>
  </numFmts>
  <fonts count="10" x14ac:knownFonts="1">
    <font>
      <sz val="10"/>
      <name val="Arial"/>
    </font>
    <font>
      <sz val="10"/>
      <name val="Arial"/>
      <family val="2"/>
    </font>
    <font>
      <sz val="8"/>
      <name val="Arial"/>
      <family val="2"/>
    </font>
    <font>
      <sz val="10"/>
      <name val="Arial"/>
      <family val="2"/>
    </font>
    <font>
      <sz val="8"/>
      <name val="Calibri"/>
      <family val="2"/>
      <scheme val="minor"/>
    </font>
    <font>
      <b/>
      <sz val="8"/>
      <name val="Calibri"/>
      <family val="2"/>
      <scheme val="minor"/>
    </font>
    <font>
      <b/>
      <u/>
      <sz val="8"/>
      <name val="Calibri"/>
      <family val="2"/>
      <scheme val="minor"/>
    </font>
    <font>
      <sz val="10"/>
      <name val="Calibri"/>
      <family val="2"/>
      <scheme val="minor"/>
    </font>
    <font>
      <sz val="7"/>
      <name val="Calibri"/>
      <family val="2"/>
      <scheme val="minor"/>
    </font>
    <font>
      <b/>
      <sz val="11"/>
      <name val="Calibri"/>
      <family val="2"/>
      <scheme val="minor"/>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13"/>
        <bgColor indexed="12"/>
      </patternFill>
    </fill>
    <fill>
      <patternFill patternType="solid">
        <fgColor theme="7" tint="0.59999389629810485"/>
        <bgColor indexed="12"/>
      </patternFill>
    </fill>
    <fill>
      <patternFill patternType="solid">
        <fgColor theme="7" tint="0.59996337778862885"/>
        <bgColor indexed="12"/>
      </patternFill>
    </fill>
    <fill>
      <patternFill patternType="solid">
        <fgColor theme="7" tint="0.59999389629810485"/>
        <bgColor indexed="64"/>
      </patternFill>
    </fill>
    <fill>
      <patternFill patternType="solid">
        <fgColor theme="7" tint="0.79998168889431442"/>
        <bgColor indexed="12"/>
      </patternFill>
    </fill>
    <fill>
      <patternFill patternType="solid">
        <fgColor theme="7" tint="0.79998168889431442"/>
        <bgColor indexed="64"/>
      </patternFill>
    </fill>
  </fills>
  <borders count="13">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1">
    <xf numFmtId="0" fontId="0" fillId="0" borderId="0" applyNumberFormat="0" applyFill="0" applyBorder="0" applyAlignment="0" applyProtection="0"/>
    <xf numFmtId="9" fontId="1" fillId="0" borderId="0" applyFont="0" applyFill="0" applyBorder="0" applyAlignment="0" applyProtection="0"/>
    <xf numFmtId="0" fontId="1" fillId="0" borderId="0"/>
    <xf numFmtId="172"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applyNumberFormat="0" applyFill="0" applyBorder="0" applyAlignment="0" applyProtection="0"/>
    <xf numFmtId="9" fontId="3" fillId="0" borderId="0" applyFont="0" applyFill="0" applyBorder="0" applyAlignment="0" applyProtection="0"/>
    <xf numFmtId="0" fontId="3" fillId="0" borderId="0"/>
    <xf numFmtId="172" fontId="3" fillId="0" borderId="0" applyFont="0" applyFill="0" applyBorder="0" applyAlignment="0" applyProtection="0"/>
    <xf numFmtId="0" fontId="3" fillId="0" borderId="0"/>
    <xf numFmtId="172"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326">
    <xf numFmtId="0" fontId="0" fillId="0" borderId="0" xfId="0"/>
    <xf numFmtId="0" fontId="4" fillId="0" borderId="0" xfId="0" applyFont="1" applyAlignment="1" applyProtection="1">
      <alignment horizontal="center"/>
    </xf>
    <xf numFmtId="0" fontId="4" fillId="0" borderId="0" xfId="0" applyFont="1" applyAlignment="1">
      <alignment horizontal="center"/>
    </xf>
    <xf numFmtId="165" fontId="4" fillId="0" borderId="0" xfId="0" applyNumberFormat="1" applyFont="1" applyProtection="1"/>
    <xf numFmtId="164" fontId="4" fillId="0" borderId="0" xfId="0" applyNumberFormat="1" applyFont="1" applyProtection="1"/>
    <xf numFmtId="0" fontId="4" fillId="0" borderId="0" xfId="0" applyFont="1"/>
    <xf numFmtId="0" fontId="4" fillId="0" borderId="0" xfId="0" quotePrefix="1" applyFont="1" applyAlignment="1" applyProtection="1">
      <alignment horizontal="center"/>
    </xf>
    <xf numFmtId="0" fontId="4" fillId="0" borderId="0" xfId="0" applyFont="1" applyBorder="1" applyProtection="1"/>
    <xf numFmtId="0" fontId="4" fillId="0" borderId="0" xfId="0" applyFont="1" applyBorder="1"/>
    <xf numFmtId="0" fontId="4" fillId="0" borderId="0" xfId="0" applyFont="1" applyBorder="1" applyAlignment="1">
      <alignment horizontal="right"/>
    </xf>
    <xf numFmtId="10" fontId="4" fillId="0" borderId="0" xfId="0" quotePrefix="1" applyNumberFormat="1" applyFont="1" applyBorder="1" applyAlignment="1" applyProtection="1">
      <alignment horizontal="center"/>
    </xf>
    <xf numFmtId="164" fontId="4" fillId="0" borderId="0" xfId="0" applyNumberFormat="1" applyFont="1"/>
    <xf numFmtId="0" fontId="4" fillId="0" borderId="0" xfId="0" applyFont="1" applyAlignment="1" applyProtection="1">
      <alignment horizontal="fill"/>
    </xf>
    <xf numFmtId="164" fontId="4" fillId="0" borderId="0" xfId="0" applyNumberFormat="1" applyFont="1" applyAlignment="1" applyProtection="1">
      <alignment horizontal="fill"/>
    </xf>
    <xf numFmtId="0" fontId="4" fillId="0" borderId="0" xfId="0" applyFont="1" applyBorder="1" applyAlignment="1" applyProtection="1">
      <alignment horizontal="fill"/>
    </xf>
    <xf numFmtId="0" fontId="4" fillId="0" borderId="0" xfId="0" applyFont="1" applyBorder="1" applyAlignment="1" applyProtection="1">
      <alignment horizontal="right"/>
    </xf>
    <xf numFmtId="4" fontId="4" fillId="0" borderId="0" xfId="0" applyNumberFormat="1" applyFont="1" applyAlignment="1" applyProtection="1">
      <alignment horizontal="center"/>
    </xf>
    <xf numFmtId="4" fontId="4" fillId="3" borderId="0" xfId="0" applyNumberFormat="1" applyFont="1" applyFill="1" applyProtection="1"/>
    <xf numFmtId="167" fontId="4" fillId="3" borderId="0" xfId="0" applyNumberFormat="1" applyFont="1" applyFill="1" applyAlignment="1" applyProtection="1">
      <alignment horizontal="center"/>
    </xf>
    <xf numFmtId="0" fontId="4" fillId="0" borderId="0" xfId="0" applyFont="1" applyFill="1" applyBorder="1" applyAlignment="1" applyProtection="1">
      <alignment horizontal="center"/>
    </xf>
    <xf numFmtId="0" fontId="4" fillId="0" borderId="0" xfId="0" applyFont="1" applyFill="1" applyBorder="1" applyAlignment="1" applyProtection="1">
      <alignment horizontal="left"/>
    </xf>
    <xf numFmtId="0" fontId="4" fillId="0" borderId="0" xfId="0" applyFont="1" applyFill="1" applyBorder="1" applyAlignment="1">
      <alignment horizontal="right"/>
    </xf>
    <xf numFmtId="3" fontId="4" fillId="0" borderId="0" xfId="0" applyNumberFormat="1" applyFont="1" applyFill="1" applyBorder="1" applyAlignment="1" applyProtection="1"/>
    <xf numFmtId="10" fontId="4" fillId="0" borderId="0" xfId="0" quotePrefix="1" applyNumberFormat="1" applyFont="1" applyFill="1" applyBorder="1" applyAlignment="1" applyProtection="1">
      <alignment horizontal="center"/>
    </xf>
    <xf numFmtId="0" fontId="4" fillId="0" borderId="0" xfId="0" applyFont="1" applyFill="1" applyBorder="1" applyAlignment="1">
      <alignment horizontal="left"/>
    </xf>
    <xf numFmtId="0" fontId="4" fillId="0" borderId="0" xfId="0" applyFont="1" applyFill="1" applyProtection="1"/>
    <xf numFmtId="0" fontId="4" fillId="0" borderId="0" xfId="0" applyFont="1" applyFill="1" applyBorder="1"/>
    <xf numFmtId="0" fontId="4" fillId="3" borderId="0" xfId="0" applyFont="1" applyFill="1" applyBorder="1" applyAlignment="1" applyProtection="1">
      <alignment horizontal="center"/>
    </xf>
    <xf numFmtId="168" fontId="4" fillId="0" borderId="0" xfId="0" applyNumberFormat="1" applyFont="1" applyFill="1" applyAlignment="1" applyProtection="1">
      <alignment horizontal="right"/>
    </xf>
    <xf numFmtId="168" fontId="4" fillId="3" borderId="0" xfId="0" applyNumberFormat="1" applyFont="1" applyFill="1" applyAlignment="1" applyProtection="1">
      <alignment horizontal="center"/>
    </xf>
    <xf numFmtId="0" fontId="4" fillId="2" borderId="0" xfId="0" quotePrefix="1" applyFont="1" applyFill="1" applyAlignment="1" applyProtection="1">
      <alignment horizontal="center"/>
    </xf>
    <xf numFmtId="0" fontId="4" fillId="2" borderId="0" xfId="0" applyFont="1" applyFill="1" applyAlignment="1" applyProtection="1">
      <alignment horizontal="left"/>
    </xf>
    <xf numFmtId="0" fontId="4" fillId="2" borderId="0" xfId="0" applyFont="1" applyFill="1" applyAlignment="1">
      <alignment horizontal="center"/>
    </xf>
    <xf numFmtId="0" fontId="4" fillId="2" borderId="0" xfId="0" applyFont="1" applyFill="1" applyAlignment="1" applyProtection="1">
      <alignment horizontal="center"/>
    </xf>
    <xf numFmtId="0" fontId="4" fillId="2" borderId="0" xfId="0" applyFont="1" applyFill="1" applyBorder="1"/>
    <xf numFmtId="168" fontId="4" fillId="2" borderId="0" xfId="0" applyNumberFormat="1" applyFont="1" applyFill="1" applyAlignment="1" applyProtection="1">
      <alignment horizontal="right"/>
    </xf>
    <xf numFmtId="3" fontId="4" fillId="2" borderId="0" xfId="0" applyNumberFormat="1" applyFont="1" applyFill="1" applyBorder="1" applyAlignment="1" applyProtection="1"/>
    <xf numFmtId="10" fontId="4" fillId="2" borderId="0" xfId="0" quotePrefix="1" applyNumberFormat="1" applyFont="1" applyFill="1" applyBorder="1" applyAlignment="1" applyProtection="1">
      <alignment horizontal="center"/>
    </xf>
    <xf numFmtId="164" fontId="4" fillId="3" borderId="0" xfId="0" applyNumberFormat="1" applyFont="1" applyFill="1"/>
    <xf numFmtId="1" fontId="4" fillId="3" borderId="0" xfId="0" applyNumberFormat="1" applyFont="1" applyFill="1"/>
    <xf numFmtId="3" fontId="4" fillId="0" borderId="0" xfId="0" quotePrefix="1" applyNumberFormat="1" applyFont="1" applyFill="1" applyBorder="1" applyAlignment="1" applyProtection="1"/>
    <xf numFmtId="0" fontId="4" fillId="0" borderId="0" xfId="0" applyFont="1" applyFill="1" applyAlignment="1">
      <alignment horizontal="left"/>
    </xf>
    <xf numFmtId="37" fontId="4" fillId="0" borderId="0" xfId="0" applyNumberFormat="1" applyFont="1" applyFill="1" applyProtection="1"/>
    <xf numFmtId="10" fontId="4" fillId="0" borderId="0" xfId="1" applyNumberFormat="1" applyFont="1" applyFill="1" applyProtection="1"/>
    <xf numFmtId="11" fontId="4" fillId="3" borderId="0" xfId="0" applyNumberFormat="1" applyFont="1" applyFill="1" applyAlignment="1" applyProtection="1">
      <alignment horizontal="center"/>
    </xf>
    <xf numFmtId="11" fontId="4" fillId="0" borderId="0" xfId="0" applyNumberFormat="1" applyFont="1" applyFill="1" applyAlignment="1" applyProtection="1">
      <alignment horizontal="center"/>
    </xf>
    <xf numFmtId="4" fontId="4" fillId="0" borderId="0" xfId="0" applyNumberFormat="1" applyFont="1" applyFill="1" applyProtection="1"/>
    <xf numFmtId="39" fontId="4" fillId="0" borderId="0" xfId="0" applyNumberFormat="1" applyFont="1" applyFill="1" applyAlignment="1" applyProtection="1">
      <alignment horizontal="center"/>
    </xf>
    <xf numFmtId="37" fontId="5" fillId="0" borderId="9" xfId="0" applyNumberFormat="1" applyFont="1" applyFill="1" applyBorder="1" applyAlignment="1" applyProtection="1">
      <alignment horizontal="center"/>
    </xf>
    <xf numFmtId="0" fontId="4" fillId="0" borderId="9" xfId="0" applyFont="1" applyFill="1" applyBorder="1" applyAlignment="1">
      <alignment horizontal="center"/>
    </xf>
    <xf numFmtId="0" fontId="4" fillId="0" borderId="9" xfId="0" applyFont="1" applyFill="1" applyBorder="1"/>
    <xf numFmtId="164" fontId="4" fillId="0" borderId="9" xfId="0" applyNumberFormat="1" applyFont="1" applyFill="1" applyBorder="1"/>
    <xf numFmtId="37" fontId="5" fillId="0" borderId="9" xfId="0" applyNumberFormat="1" applyFont="1" applyFill="1" applyBorder="1" applyAlignment="1" applyProtection="1">
      <alignment horizontal="right"/>
    </xf>
    <xf numFmtId="37" fontId="4" fillId="0" borderId="9" xfId="0" applyNumberFormat="1" applyFont="1" applyFill="1" applyBorder="1" applyProtection="1"/>
    <xf numFmtId="37" fontId="5" fillId="0" borderId="9" xfId="0" applyNumberFormat="1" applyFont="1" applyFill="1" applyBorder="1" applyAlignment="1" applyProtection="1">
      <alignment horizontal="left"/>
    </xf>
    <xf numFmtId="0" fontId="5" fillId="0" borderId="9" xfId="0" applyFont="1" applyFill="1" applyBorder="1" applyAlignment="1" applyProtection="1">
      <alignment horizontal="center"/>
    </xf>
    <xf numFmtId="0" fontId="4" fillId="0" borderId="9" xfId="0" applyFont="1" applyFill="1" applyBorder="1" applyAlignment="1">
      <alignment horizontal="right"/>
    </xf>
    <xf numFmtId="37" fontId="5" fillId="0" borderId="0" xfId="0" applyNumberFormat="1" applyFont="1" applyFill="1" applyBorder="1" applyAlignment="1" applyProtection="1">
      <alignment horizontal="center"/>
    </xf>
    <xf numFmtId="0" fontId="4" fillId="0" borderId="0" xfId="0" applyFont="1" applyFill="1" applyBorder="1" applyAlignment="1">
      <alignment horizontal="center"/>
    </xf>
    <xf numFmtId="164" fontId="4" fillId="0" borderId="0" xfId="0" applyNumberFormat="1" applyFont="1" applyFill="1" applyBorder="1"/>
    <xf numFmtId="4" fontId="4" fillId="0" borderId="0" xfId="0" applyNumberFormat="1" applyFont="1" applyFill="1" applyBorder="1"/>
    <xf numFmtId="166" fontId="4" fillId="0" borderId="0" xfId="0" applyNumberFormat="1" applyFont="1" applyFill="1" applyBorder="1"/>
    <xf numFmtId="37" fontId="5" fillId="0" borderId="0" xfId="0" applyNumberFormat="1" applyFont="1" applyFill="1" applyBorder="1" applyAlignment="1" applyProtection="1">
      <alignment horizontal="right"/>
    </xf>
    <xf numFmtId="37" fontId="4" fillId="0" borderId="0" xfId="0" applyNumberFormat="1" applyFont="1" applyFill="1" applyBorder="1" applyProtection="1"/>
    <xf numFmtId="37" fontId="5" fillId="0" borderId="0" xfId="0" applyNumberFormat="1" applyFont="1" applyFill="1" applyBorder="1" applyAlignment="1" applyProtection="1">
      <alignment horizontal="left"/>
    </xf>
    <xf numFmtId="0" fontId="5" fillId="0" borderId="0" xfId="0" applyFont="1" applyFill="1" applyBorder="1" applyAlignment="1" applyProtection="1">
      <alignment horizontal="center"/>
    </xf>
    <xf numFmtId="0" fontId="4" fillId="0" borderId="0" xfId="0" quotePrefix="1" applyFont="1" applyAlignment="1">
      <alignment horizontal="left"/>
    </xf>
    <xf numFmtId="37" fontId="4" fillId="0" borderId="0" xfId="0" applyNumberFormat="1" applyFont="1" applyAlignment="1" applyProtection="1">
      <alignment horizontal="center"/>
    </xf>
    <xf numFmtId="37" fontId="4" fillId="0" borderId="0" xfId="0" applyNumberFormat="1" applyFont="1" applyProtection="1"/>
    <xf numFmtId="0" fontId="5" fillId="0" borderId="0" xfId="0" applyFont="1" applyBorder="1"/>
    <xf numFmtId="37" fontId="4" fillId="0" borderId="0" xfId="0" applyNumberFormat="1" applyFont="1" applyBorder="1" applyProtection="1"/>
    <xf numFmtId="3" fontId="4" fillId="0" borderId="0" xfId="0" applyNumberFormat="1" applyFont="1" applyFill="1"/>
    <xf numFmtId="0" fontId="4" fillId="0" borderId="0" xfId="0" quotePrefix="1" applyFont="1" applyFill="1" applyAlignment="1">
      <alignment horizontal="left"/>
    </xf>
    <xf numFmtId="37" fontId="4" fillId="0" borderId="0" xfId="0" applyNumberFormat="1" applyFont="1" applyFill="1" applyAlignment="1" applyProtection="1">
      <alignment horizontal="center"/>
    </xf>
    <xf numFmtId="0" fontId="4" fillId="0" borderId="0" xfId="0" quotePrefix="1" applyFont="1" applyFill="1" applyBorder="1" applyAlignment="1" applyProtection="1">
      <alignment horizontal="left"/>
    </xf>
    <xf numFmtId="14" fontId="4" fillId="0" borderId="0" xfId="0" applyNumberFormat="1" applyFont="1" applyFill="1" applyBorder="1"/>
    <xf numFmtId="14" fontId="4" fillId="0" borderId="0" xfId="0" applyNumberFormat="1" applyFont="1" applyFill="1" applyBorder="1" applyAlignment="1">
      <alignment horizontal="right"/>
    </xf>
    <xf numFmtId="2" fontId="4" fillId="0" borderId="0" xfId="0" applyNumberFormat="1" applyFont="1" applyFill="1" applyBorder="1" applyAlignment="1">
      <alignment horizontal="right"/>
    </xf>
    <xf numFmtId="0" fontId="4" fillId="0" borderId="0" xfId="0" quotePrefix="1" applyFont="1" applyBorder="1" applyAlignment="1" applyProtection="1">
      <alignment horizontal="left"/>
    </xf>
    <xf numFmtId="0" fontId="4" fillId="0" borderId="0" xfId="0" quotePrefix="1" applyFont="1" applyBorder="1" applyAlignment="1">
      <alignment horizontal="left"/>
    </xf>
    <xf numFmtId="0" fontId="4" fillId="2" borderId="0" xfId="0" applyFont="1" applyFill="1"/>
    <xf numFmtId="0" fontId="4" fillId="3" borderId="0" xfId="0" applyFont="1" applyFill="1" applyBorder="1"/>
    <xf numFmtId="10" fontId="4" fillId="3" borderId="0" xfId="0" quotePrefix="1" applyNumberFormat="1" applyFont="1" applyFill="1" applyBorder="1" applyAlignment="1" applyProtection="1">
      <alignment horizontal="center"/>
    </xf>
    <xf numFmtId="0" fontId="4" fillId="3" borderId="0" xfId="0" applyFont="1" applyFill="1" applyBorder="1" applyAlignment="1">
      <alignment horizontal="left"/>
    </xf>
    <xf numFmtId="0" fontId="4" fillId="3" borderId="0" xfId="0" applyFont="1" applyFill="1" applyBorder="1" applyAlignment="1">
      <alignment horizontal="right"/>
    </xf>
    <xf numFmtId="168" fontId="4" fillId="0" borderId="0" xfId="0" applyNumberFormat="1" applyFont="1" applyFill="1" applyAlignment="1" applyProtection="1">
      <alignment horizontal="center"/>
    </xf>
    <xf numFmtId="4" fontId="4" fillId="0" borderId="0" xfId="0" applyNumberFormat="1" applyFont="1" applyFill="1" applyBorder="1" applyProtection="1"/>
    <xf numFmtId="39" fontId="4" fillId="0" borderId="0" xfId="0" applyNumberFormat="1" applyFont="1" applyFill="1" applyBorder="1" applyAlignment="1" applyProtection="1">
      <alignment horizontal="center"/>
    </xf>
    <xf numFmtId="167" fontId="4" fillId="0" borderId="0" xfId="0" applyNumberFormat="1" applyFont="1" applyFill="1" applyBorder="1" applyAlignment="1" applyProtection="1">
      <alignment horizontal="center"/>
    </xf>
    <xf numFmtId="168" fontId="4" fillId="0" borderId="0" xfId="0" applyNumberFormat="1" applyFont="1" applyFill="1" applyBorder="1" applyAlignment="1" applyProtection="1">
      <alignment horizontal="center"/>
    </xf>
    <xf numFmtId="0" fontId="4" fillId="0" borderId="0" xfId="0" quotePrefix="1" applyFont="1" applyFill="1" applyBorder="1" applyAlignment="1" applyProtection="1">
      <alignment horizontal="center"/>
    </xf>
    <xf numFmtId="3" fontId="4" fillId="0" borderId="0" xfId="0" applyNumberFormat="1" applyFont="1"/>
    <xf numFmtId="3" fontId="4" fillId="0" borderId="0" xfId="0" applyNumberFormat="1" applyFont="1" applyAlignment="1" applyProtection="1">
      <alignment horizontal="fill"/>
    </xf>
    <xf numFmtId="3" fontId="4" fillId="0" borderId="0" xfId="0" applyNumberFormat="1" applyFont="1" applyAlignment="1" applyProtection="1">
      <alignment horizontal="center"/>
    </xf>
    <xf numFmtId="3" fontId="4" fillId="0" borderId="0" xfId="0" applyNumberFormat="1" applyFont="1" applyFill="1" applyBorder="1" applyProtection="1"/>
    <xf numFmtId="3" fontId="4" fillId="3" borderId="0" xfId="0" applyNumberFormat="1" applyFont="1" applyFill="1" applyAlignment="1" applyProtection="1">
      <alignment horizontal="right"/>
    </xf>
    <xf numFmtId="3" fontId="4" fillId="3" borderId="0" xfId="0" applyNumberFormat="1" applyFont="1" applyFill="1" applyAlignment="1" applyProtection="1">
      <alignment horizontal="center"/>
    </xf>
    <xf numFmtId="3" fontId="5" fillId="0" borderId="9" xfId="0" applyNumberFormat="1" applyFont="1" applyFill="1" applyBorder="1" applyAlignment="1" applyProtection="1">
      <alignment horizontal="right"/>
    </xf>
    <xf numFmtId="3" fontId="5" fillId="0" borderId="9" xfId="0" applyNumberFormat="1" applyFont="1" applyFill="1" applyBorder="1" applyProtection="1"/>
    <xf numFmtId="3" fontId="5" fillId="0" borderId="9" xfId="0" applyNumberFormat="1" applyFont="1" applyFill="1" applyBorder="1" applyAlignment="1" applyProtection="1"/>
    <xf numFmtId="3" fontId="5" fillId="0" borderId="0" xfId="0" applyNumberFormat="1" applyFont="1" applyFill="1" applyBorder="1" applyAlignment="1" applyProtection="1">
      <alignment horizontal="right"/>
    </xf>
    <xf numFmtId="3" fontId="5" fillId="0" borderId="0" xfId="0" applyNumberFormat="1" applyFont="1" applyFill="1" applyBorder="1" applyProtection="1"/>
    <xf numFmtId="3" fontId="5" fillId="0" borderId="9" xfId="0" applyNumberFormat="1" applyFont="1" applyFill="1" applyBorder="1" applyAlignment="1" applyProtection="1">
      <alignment horizontal="center"/>
    </xf>
    <xf numFmtId="3" fontId="5" fillId="0" borderId="0" xfId="0" applyNumberFormat="1" applyFont="1" applyFill="1" applyBorder="1" applyAlignment="1" applyProtection="1">
      <alignment horizontal="center"/>
    </xf>
    <xf numFmtId="3" fontId="4" fillId="0" borderId="0" xfId="0" applyNumberFormat="1" applyFont="1" applyProtection="1"/>
    <xf numFmtId="0" fontId="5" fillId="0" borderId="0" xfId="0" applyFont="1" applyFill="1" applyBorder="1" applyAlignment="1">
      <alignment horizontal="center"/>
    </xf>
    <xf numFmtId="0" fontId="4" fillId="0" borderId="0" xfId="0" applyFont="1" applyBorder="1" applyAlignment="1">
      <alignment horizontal="center"/>
    </xf>
    <xf numFmtId="0" fontId="7" fillId="0" borderId="0" xfId="0" applyFont="1" applyBorder="1"/>
    <xf numFmtId="0" fontId="4" fillId="0" borderId="0" xfId="0"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Border="1" applyAlignment="1">
      <alignment vertical="top" wrapText="1"/>
    </xf>
    <xf numFmtId="0" fontId="4" fillId="0" borderId="0" xfId="0" applyFont="1" applyFill="1" applyBorder="1" applyAlignment="1">
      <alignment vertical="top" wrapText="1"/>
    </xf>
    <xf numFmtId="0" fontId="4" fillId="0" borderId="9" xfId="0" applyFont="1" applyBorder="1" applyAlignment="1">
      <alignment horizontal="center" vertical="center" wrapText="1"/>
    </xf>
    <xf numFmtId="0" fontId="4" fillId="0" borderId="9" xfId="0" applyFont="1" applyBorder="1" applyAlignment="1">
      <alignment vertical="center" wrapText="1"/>
    </xf>
    <xf numFmtId="0" fontId="4" fillId="0" borderId="9" xfId="0" applyFont="1" applyBorder="1" applyAlignment="1">
      <alignment vertical="top" wrapText="1"/>
    </xf>
    <xf numFmtId="0" fontId="4" fillId="0" borderId="9" xfId="0" applyFont="1" applyFill="1" applyBorder="1" applyAlignment="1">
      <alignment vertical="top" wrapText="1"/>
    </xf>
    <xf numFmtId="0" fontId="4" fillId="0" borderId="9" xfId="0" applyFont="1" applyFill="1" applyBorder="1" applyAlignment="1">
      <alignmen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7" fillId="0" borderId="0" xfId="0" applyFont="1" applyFill="1" applyBorder="1"/>
    <xf numFmtId="0" fontId="4" fillId="0" borderId="9" xfId="0" applyFont="1" applyFill="1" applyBorder="1" applyAlignment="1">
      <alignment horizontal="center" vertical="center" wrapText="1"/>
    </xf>
    <xf numFmtId="0" fontId="8" fillId="0" borderId="0" xfId="0" applyFont="1" applyFill="1" applyBorder="1" applyAlignment="1">
      <alignment horizontal="right"/>
    </xf>
    <xf numFmtId="170" fontId="4" fillId="0" borderId="9" xfId="0" applyNumberFormat="1" applyFont="1" applyFill="1" applyBorder="1" applyAlignment="1">
      <alignment vertical="center" wrapText="1"/>
    </xf>
    <xf numFmtId="170" fontId="4" fillId="0" borderId="0" xfId="0" applyNumberFormat="1" applyFont="1" applyFill="1" applyBorder="1" applyAlignment="1">
      <alignment vertical="center" wrapText="1"/>
    </xf>
    <xf numFmtId="0" fontId="4" fillId="0" borderId="1" xfId="0" applyFont="1" applyFill="1" applyBorder="1" applyAlignment="1">
      <alignment vertical="center" wrapText="1"/>
    </xf>
    <xf numFmtId="0" fontId="4" fillId="0" borderId="9" xfId="0" applyFont="1" applyFill="1" applyBorder="1" applyAlignment="1">
      <alignment horizontal="justify" vertical="center" wrapText="1"/>
    </xf>
    <xf numFmtId="0" fontId="4" fillId="0" borderId="0" xfId="0" applyFont="1" applyFill="1" applyAlignment="1">
      <alignment horizontal="center"/>
    </xf>
    <xf numFmtId="3" fontId="4" fillId="3" borderId="0" xfId="0" applyNumberFormat="1" applyFont="1" applyFill="1"/>
    <xf numFmtId="0" fontId="4" fillId="0" borderId="0" xfId="0" quotePrefix="1" applyFont="1" applyFill="1" applyAlignment="1" applyProtection="1">
      <alignment horizontal="center"/>
    </xf>
    <xf numFmtId="3" fontId="5" fillId="3" borderId="0" xfId="0" applyNumberFormat="1" applyFont="1" applyFill="1" applyBorder="1" applyAlignment="1" applyProtection="1">
      <alignment horizontal="right"/>
    </xf>
    <xf numFmtId="3" fontId="4" fillId="3" borderId="0" xfId="0" applyNumberFormat="1" applyFont="1" applyFill="1" applyBorder="1" applyProtection="1"/>
    <xf numFmtId="166" fontId="4" fillId="3" borderId="0" xfId="0" applyNumberFormat="1" applyFont="1" applyFill="1" applyBorder="1"/>
    <xf numFmtId="37" fontId="5" fillId="3" borderId="0" xfId="0" applyNumberFormat="1" applyFont="1" applyFill="1" applyBorder="1" applyAlignment="1" applyProtection="1">
      <alignment horizontal="right"/>
    </xf>
    <xf numFmtId="4" fontId="4" fillId="3" borderId="0" xfId="0" applyNumberFormat="1" applyFont="1" applyFill="1"/>
    <xf numFmtId="171" fontId="4" fillId="3" borderId="0" xfId="0" quotePrefix="1" applyNumberFormat="1" applyFont="1" applyFill="1" applyAlignment="1" applyProtection="1">
      <alignment horizontal="left"/>
    </xf>
    <xf numFmtId="0" fontId="4" fillId="3" borderId="0" xfId="0" applyFont="1" applyFill="1" applyProtection="1"/>
    <xf numFmtId="1" fontId="4" fillId="3" borderId="0" xfId="0" applyNumberFormat="1" applyFont="1" applyFill="1" applyBorder="1" applyProtection="1"/>
    <xf numFmtId="3" fontId="4" fillId="3" borderId="0" xfId="0" applyNumberFormat="1" applyFont="1" applyFill="1" applyBorder="1" applyAlignment="1" applyProtection="1">
      <alignment horizontal="right"/>
    </xf>
    <xf numFmtId="1" fontId="4" fillId="0" borderId="0" xfId="0" applyNumberFormat="1" applyFont="1" applyFill="1" applyProtection="1"/>
    <xf numFmtId="14" fontId="4" fillId="0" borderId="0" xfId="0" applyNumberFormat="1" applyFont="1" applyFill="1" applyAlignment="1">
      <alignment horizontal="center"/>
    </xf>
    <xf numFmtId="169" fontId="4" fillId="0" borderId="0" xfId="0" applyNumberFormat="1" applyFont="1" applyFill="1" applyProtection="1"/>
    <xf numFmtId="167" fontId="4" fillId="0" borderId="0" xfId="0" applyNumberFormat="1" applyFont="1" applyFill="1" applyAlignment="1" applyProtection="1">
      <alignment horizontal="center"/>
    </xf>
    <xf numFmtId="0" fontId="4" fillId="3" borderId="0" xfId="0" applyFont="1" applyFill="1" applyBorder="1" applyAlignment="1" applyProtection="1">
      <alignment horizontal="fill"/>
    </xf>
    <xf numFmtId="3" fontId="4" fillId="3" borderId="0" xfId="0" applyNumberFormat="1" applyFont="1" applyFill="1" applyBorder="1" applyAlignment="1" applyProtection="1"/>
    <xf numFmtId="3" fontId="4" fillId="3" borderId="0" xfId="0" applyNumberFormat="1" applyFont="1" applyFill="1" applyBorder="1" applyAlignment="1" applyProtection="1">
      <alignment horizontal="fill"/>
    </xf>
    <xf numFmtId="37" fontId="4" fillId="0" borderId="0" xfId="0" quotePrefix="1" applyNumberFormat="1" applyFont="1" applyFill="1" applyBorder="1" applyAlignment="1" applyProtection="1">
      <alignment horizontal="center"/>
    </xf>
    <xf numFmtId="3" fontId="4" fillId="0" borderId="0" xfId="16" applyNumberFormat="1" applyFont="1" applyBorder="1" applyAlignment="1">
      <alignment horizontal="right"/>
    </xf>
    <xf numFmtId="3" fontId="4" fillId="0" borderId="0" xfId="16" applyNumberFormat="1" applyFont="1" applyBorder="1"/>
    <xf numFmtId="3" fontId="4" fillId="0" borderId="0" xfId="15" applyNumberFormat="1" applyFont="1" applyBorder="1"/>
    <xf numFmtId="3" fontId="4" fillId="0" borderId="0" xfId="3" applyNumberFormat="1" applyFont="1" applyFill="1" applyBorder="1"/>
    <xf numFmtId="3" fontId="4" fillId="0" borderId="0" xfId="11" applyNumberFormat="1" applyFont="1" applyFill="1" applyBorder="1"/>
    <xf numFmtId="0" fontId="5" fillId="5" borderId="3" xfId="0" applyFont="1" applyFill="1" applyBorder="1" applyAlignment="1" applyProtection="1">
      <alignment horizontal="center" vertical="center" wrapText="1"/>
    </xf>
    <xf numFmtId="0" fontId="6" fillId="5" borderId="1" xfId="0" quotePrefix="1" applyFont="1" applyFill="1" applyBorder="1" applyAlignment="1" applyProtection="1">
      <alignment horizontal="center" vertical="center" wrapText="1"/>
    </xf>
    <xf numFmtId="0" fontId="5" fillId="5" borderId="1" xfId="0" applyFont="1" applyFill="1" applyBorder="1" applyAlignment="1" applyProtection="1">
      <alignment horizontal="center"/>
    </xf>
    <xf numFmtId="0" fontId="5" fillId="5" borderId="5" xfId="0" applyFont="1" applyFill="1" applyBorder="1" applyAlignment="1" applyProtection="1">
      <alignment horizontal="center" vertical="center" wrapText="1"/>
    </xf>
    <xf numFmtId="0" fontId="5" fillId="5" borderId="0" xfId="0" applyFont="1" applyFill="1" applyBorder="1" applyAlignment="1" applyProtection="1">
      <alignment horizontal="center"/>
    </xf>
    <xf numFmtId="0" fontId="5" fillId="5" borderId="0" xfId="0" applyFont="1" applyFill="1" applyBorder="1"/>
    <xf numFmtId="164" fontId="5" fillId="5" borderId="0" xfId="0" applyNumberFormat="1" applyFont="1" applyFill="1" applyBorder="1" applyProtection="1"/>
    <xf numFmtId="166" fontId="5" fillId="5" borderId="6" xfId="0" applyNumberFormat="1" applyFont="1" applyFill="1" applyBorder="1" applyAlignment="1" applyProtection="1">
      <alignment horizontal="center"/>
    </xf>
    <xf numFmtId="166" fontId="5" fillId="5" borderId="6" xfId="0" applyNumberFormat="1" applyFont="1" applyFill="1" applyBorder="1" applyAlignment="1" applyProtection="1">
      <alignment horizontal="center" wrapText="1"/>
    </xf>
    <xf numFmtId="166" fontId="5" fillId="5" borderId="6" xfId="0" quotePrefix="1" applyNumberFormat="1" applyFont="1" applyFill="1" applyBorder="1" applyAlignment="1" applyProtection="1">
      <alignment horizontal="right"/>
      <protection locked="0"/>
    </xf>
    <xf numFmtId="0" fontId="5" fillId="5" borderId="6" xfId="0" applyFont="1" applyFill="1" applyBorder="1"/>
    <xf numFmtId="3" fontId="5" fillId="5" borderId="2" xfId="0" applyNumberFormat="1" applyFont="1" applyFill="1" applyBorder="1" applyAlignment="1" applyProtection="1">
      <alignment horizontal="center"/>
    </xf>
    <xf numFmtId="3" fontId="5" fillId="5" borderId="0" xfId="0" applyNumberFormat="1" applyFont="1" applyFill="1" applyBorder="1" applyAlignment="1" applyProtection="1">
      <alignment horizontal="center"/>
    </xf>
    <xf numFmtId="3" fontId="5" fillId="5" borderId="4" xfId="0" quotePrefix="1" applyNumberFormat="1" applyFont="1" applyFill="1" applyBorder="1" applyAlignment="1" applyProtection="1">
      <alignment horizontal="center"/>
    </xf>
    <xf numFmtId="3" fontId="5" fillId="5" borderId="4" xfId="0" applyNumberFormat="1" applyFont="1" applyFill="1" applyBorder="1"/>
    <xf numFmtId="3" fontId="5" fillId="5" borderId="6" xfId="0" applyNumberFormat="1" applyFont="1" applyFill="1" applyBorder="1" applyAlignment="1" applyProtection="1">
      <alignment horizontal="center"/>
    </xf>
    <xf numFmtId="3" fontId="5" fillId="5" borderId="7" xfId="0" applyNumberFormat="1" applyFont="1" applyFill="1" applyBorder="1"/>
    <xf numFmtId="0" fontId="5" fillId="5" borderId="3" xfId="0" applyFont="1" applyFill="1" applyBorder="1"/>
    <xf numFmtId="0" fontId="5" fillId="5" borderId="1" xfId="0" applyFont="1" applyFill="1" applyBorder="1" applyAlignment="1">
      <alignment horizontal="center"/>
    </xf>
    <xf numFmtId="0" fontId="5" fillId="5" borderId="1" xfId="0" applyFont="1" applyFill="1" applyBorder="1" applyAlignment="1">
      <alignment horizontal="centerContinuous"/>
    </xf>
    <xf numFmtId="3" fontId="5" fillId="5" borderId="1" xfId="0" applyNumberFormat="1" applyFont="1" applyFill="1" applyBorder="1" applyAlignment="1">
      <alignment horizontal="centerContinuous"/>
    </xf>
    <xf numFmtId="3" fontId="5" fillId="5" borderId="1" xfId="0" applyNumberFormat="1" applyFont="1" applyFill="1" applyBorder="1" applyAlignment="1">
      <alignment horizontal="center"/>
    </xf>
    <xf numFmtId="0" fontId="5" fillId="5" borderId="2" xfId="0" applyFont="1" applyFill="1" applyBorder="1" applyAlignment="1">
      <alignment horizontal="center"/>
    </xf>
    <xf numFmtId="0" fontId="5" fillId="5" borderId="5" xfId="0" applyFont="1" applyFill="1" applyBorder="1"/>
    <xf numFmtId="0" fontId="5" fillId="5" borderId="0" xfId="0" applyFont="1" applyFill="1" applyBorder="1" applyAlignment="1">
      <alignment horizontal="center"/>
    </xf>
    <xf numFmtId="3" fontId="5" fillId="5" borderId="0" xfId="0" applyNumberFormat="1" applyFont="1" applyFill="1" applyBorder="1" applyAlignment="1">
      <alignment horizontal="center"/>
    </xf>
    <xf numFmtId="0" fontId="5" fillId="5" borderId="4" xfId="0" applyFont="1" applyFill="1" applyBorder="1" applyAlignment="1">
      <alignment horizontal="center"/>
    </xf>
    <xf numFmtId="0" fontId="5" fillId="5" borderId="8" xfId="0" applyFont="1" applyFill="1" applyBorder="1"/>
    <xf numFmtId="0" fontId="5" fillId="5" borderId="6" xfId="0" applyFont="1" applyFill="1" applyBorder="1" applyAlignment="1">
      <alignment horizontal="center"/>
    </xf>
    <xf numFmtId="3" fontId="5" fillId="5" borderId="6" xfId="0" applyNumberFormat="1" applyFont="1" applyFill="1" applyBorder="1" applyAlignment="1">
      <alignment horizontal="center"/>
    </xf>
    <xf numFmtId="0" fontId="5" fillId="5" borderId="7" xfId="0" applyFont="1" applyFill="1" applyBorder="1" applyAlignment="1">
      <alignment horizontal="center"/>
    </xf>
    <xf numFmtId="0" fontId="5" fillId="6" borderId="3" xfId="0" applyFont="1" applyFill="1" applyBorder="1"/>
    <xf numFmtId="0" fontId="5" fillId="6" borderId="1" xfId="0" applyFont="1" applyFill="1" applyBorder="1" applyAlignment="1">
      <alignment horizontal="center"/>
    </xf>
    <xf numFmtId="0" fontId="5" fillId="6" borderId="1" xfId="0" applyFont="1" applyFill="1" applyBorder="1"/>
    <xf numFmtId="0" fontId="5" fillId="6" borderId="5" xfId="0" applyFont="1" applyFill="1" applyBorder="1"/>
    <xf numFmtId="0" fontId="5" fillId="6" borderId="0" xfId="0" applyFont="1" applyFill="1" applyBorder="1" applyAlignment="1">
      <alignment horizontal="center"/>
    </xf>
    <xf numFmtId="0" fontId="5" fillId="6" borderId="0" xfId="0" applyFont="1" applyFill="1" applyBorder="1"/>
    <xf numFmtId="0" fontId="5" fillId="6" borderId="0" xfId="0" quotePrefix="1" applyFont="1" applyFill="1" applyBorder="1" applyAlignment="1">
      <alignment horizontal="center"/>
    </xf>
    <xf numFmtId="0" fontId="5" fillId="6" borderId="8" xfId="0" applyFont="1" applyFill="1" applyBorder="1"/>
    <xf numFmtId="0" fontId="5" fillId="6" borderId="6" xfId="0" applyFont="1" applyFill="1" applyBorder="1" applyAlignment="1">
      <alignment horizontal="center"/>
    </xf>
    <xf numFmtId="0" fontId="5" fillId="6" borderId="6" xfId="0" applyFont="1" applyFill="1" applyBorder="1"/>
    <xf numFmtId="0" fontId="5" fillId="6" borderId="6" xfId="0" applyFont="1" applyFill="1" applyBorder="1" applyAlignment="1">
      <alignment horizontal="right"/>
    </xf>
    <xf numFmtId="0" fontId="5" fillId="6" borderId="6" xfId="0" quotePrefix="1" applyFont="1" applyFill="1" applyBorder="1" applyAlignment="1">
      <alignment horizontal="center"/>
    </xf>
    <xf numFmtId="39" fontId="4" fillId="3" borderId="0" xfId="0" applyNumberFormat="1" applyFont="1" applyFill="1" applyAlignment="1" applyProtection="1">
      <alignment horizontal="center"/>
    </xf>
    <xf numFmtId="1" fontId="4" fillId="3" borderId="0" xfId="0" applyNumberFormat="1" applyFont="1" applyFill="1" applyProtection="1"/>
    <xf numFmtId="169" fontId="4" fillId="3" borderId="0" xfId="0" applyNumberFormat="1" applyFont="1" applyFill="1" applyProtection="1"/>
    <xf numFmtId="14" fontId="4" fillId="3" borderId="0" xfId="0" applyNumberFormat="1" applyFont="1" applyFill="1" applyAlignment="1">
      <alignment horizontal="center"/>
    </xf>
    <xf numFmtId="37" fontId="4" fillId="3" borderId="0" xfId="0" quotePrefix="1" applyNumberFormat="1" applyFont="1" applyFill="1" applyBorder="1" applyAlignment="1" applyProtection="1">
      <alignment horizontal="center"/>
    </xf>
    <xf numFmtId="0" fontId="4" fillId="3" borderId="0" xfId="0" quotePrefix="1" applyFont="1" applyFill="1" applyAlignment="1" applyProtection="1">
      <alignment horizontal="center"/>
    </xf>
    <xf numFmtId="0" fontId="4" fillId="0" borderId="0" xfId="0" applyFont="1" applyFill="1" applyAlignment="1" applyProtection="1">
      <alignment horizontal="left"/>
    </xf>
    <xf numFmtId="0" fontId="4" fillId="0" borderId="0" xfId="0" applyFont="1" applyFill="1" applyBorder="1"/>
    <xf numFmtId="0" fontId="4" fillId="0" borderId="0" xfId="0" applyFont="1" applyFill="1" applyAlignment="1" applyProtection="1">
      <alignment horizontal="center"/>
    </xf>
    <xf numFmtId="168" fontId="4" fillId="3" borderId="0" xfId="0" applyNumberFormat="1" applyFont="1" applyFill="1" applyAlignment="1" applyProtection="1">
      <alignment horizontal="right"/>
    </xf>
    <xf numFmtId="3" fontId="4" fillId="0" borderId="0" xfId="0" quotePrefix="1" applyNumberFormat="1" applyFont="1" applyFill="1" applyBorder="1" applyAlignment="1" applyProtection="1">
      <alignment horizontal="center" vertical="center"/>
    </xf>
    <xf numFmtId="0" fontId="4" fillId="3" borderId="0" xfId="0" applyFont="1" applyFill="1" applyAlignment="1" applyProtection="1">
      <alignment horizontal="left"/>
    </xf>
    <xf numFmtId="0" fontId="4" fillId="3" borderId="0" xfId="0" applyFont="1" applyFill="1" applyAlignment="1" applyProtection="1">
      <alignment horizontal="center"/>
    </xf>
    <xf numFmtId="0" fontId="4" fillId="3" borderId="0" xfId="0" applyFont="1" applyFill="1"/>
    <xf numFmtId="0" fontId="4" fillId="3" borderId="0" xfId="0" applyFont="1" applyFill="1" applyAlignment="1">
      <alignment horizontal="center"/>
    </xf>
    <xf numFmtId="173" fontId="4" fillId="3" borderId="0" xfId="30" applyNumberFormat="1" applyFont="1" applyFill="1"/>
    <xf numFmtId="0" fontId="4" fillId="0" borderId="0" xfId="0" applyFont="1" applyFill="1"/>
    <xf numFmtId="3" fontId="4" fillId="0" borderId="0" xfId="0" applyNumberFormat="1" applyFont="1" applyFill="1" applyProtection="1"/>
    <xf numFmtId="3" fontId="4" fillId="3" borderId="0" xfId="0" applyNumberFormat="1" applyFont="1" applyFill="1" applyProtection="1"/>
    <xf numFmtId="0" fontId="4" fillId="3" borderId="0" xfId="0" quotePrefix="1" applyFont="1" applyFill="1" applyAlignment="1" applyProtection="1">
      <alignment horizontal="left"/>
    </xf>
    <xf numFmtId="166" fontId="5" fillId="5" borderId="8" xfId="0" quotePrefix="1" applyNumberFormat="1" applyFont="1" applyFill="1" applyBorder="1" applyAlignment="1" applyProtection="1">
      <alignment horizontal="right"/>
      <protection locked="0"/>
    </xf>
    <xf numFmtId="0" fontId="5" fillId="7" borderId="3" xfId="0" applyFont="1" applyFill="1" applyBorder="1"/>
    <xf numFmtId="0" fontId="5" fillId="7" borderId="1" xfId="0" applyFont="1" applyFill="1" applyBorder="1"/>
    <xf numFmtId="0" fontId="5" fillId="7" borderId="2" xfId="0" applyFont="1" applyFill="1" applyBorder="1"/>
    <xf numFmtId="0" fontId="5" fillId="7" borderId="8" xfId="0" applyFont="1" applyFill="1" applyBorder="1" applyAlignment="1">
      <alignment vertical="center" wrapText="1"/>
    </xf>
    <xf numFmtId="0" fontId="5" fillId="7" borderId="6" xfId="0" applyFont="1" applyFill="1" applyBorder="1" applyAlignment="1">
      <alignment vertical="center" wrapText="1"/>
    </xf>
    <xf numFmtId="0" fontId="5" fillId="7" borderId="6" xfId="0" applyFont="1" applyFill="1" applyBorder="1" applyAlignment="1">
      <alignment horizontal="center" vertical="center" wrapText="1"/>
    </xf>
    <xf numFmtId="0" fontId="5" fillId="7" borderId="7" xfId="0" applyFont="1" applyFill="1" applyBorder="1" applyAlignment="1">
      <alignment vertical="center" wrapText="1"/>
    </xf>
    <xf numFmtId="173" fontId="4" fillId="0" borderId="0" xfId="30" applyNumberFormat="1" applyFont="1" applyFill="1"/>
    <xf numFmtId="3" fontId="4" fillId="0" borderId="0" xfId="16" applyNumberFormat="1" applyFont="1" applyFill="1" applyBorder="1"/>
    <xf numFmtId="3" fontId="4" fillId="0" borderId="0" xfId="15" applyNumberFormat="1" applyFont="1" applyFill="1" applyBorder="1"/>
    <xf numFmtId="0" fontId="4" fillId="0" borderId="0" xfId="0" applyNumberFormat="1" applyFont="1" applyFill="1" applyAlignment="1" applyProtection="1">
      <alignment horizontal="right"/>
    </xf>
    <xf numFmtId="3" fontId="5" fillId="5" borderId="1" xfId="0" applyNumberFormat="1" applyFont="1" applyFill="1" applyBorder="1" applyAlignment="1" applyProtection="1">
      <alignment horizontal="center"/>
    </xf>
    <xf numFmtId="164" fontId="5" fillId="0" borderId="0" xfId="0" quotePrefix="1" applyNumberFormat="1" applyFont="1" applyAlignment="1" applyProtection="1">
      <alignment horizontal="left"/>
    </xf>
    <xf numFmtId="0" fontId="5" fillId="0" borderId="0" xfId="0" applyFont="1" applyAlignment="1" applyProtection="1">
      <alignment horizontal="left"/>
    </xf>
    <xf numFmtId="0" fontId="5" fillId="0" borderId="0" xfId="0" quotePrefix="1" applyFont="1" applyBorder="1" applyAlignment="1" applyProtection="1">
      <alignment horizontal="left"/>
    </xf>
    <xf numFmtId="0" fontId="5" fillId="0" borderId="0" xfId="0" quotePrefix="1" applyFont="1" applyAlignment="1" applyProtection="1">
      <alignment horizontal="left"/>
    </xf>
    <xf numFmtId="0" fontId="5" fillId="5" borderId="1" xfId="0" applyFont="1" applyFill="1" applyBorder="1" applyAlignment="1" applyProtection="1">
      <alignment horizontal="center" vertical="center" wrapText="1"/>
    </xf>
    <xf numFmtId="0" fontId="5" fillId="5" borderId="0" xfId="0" applyFont="1" applyFill="1" applyBorder="1" applyAlignment="1" applyProtection="1">
      <alignment horizontal="center" vertical="center" wrapText="1"/>
    </xf>
    <xf numFmtId="2" fontId="4" fillId="0" borderId="0" xfId="0" applyNumberFormat="1" applyFont="1"/>
    <xf numFmtId="3" fontId="4" fillId="3" borderId="0" xfId="16" applyNumberFormat="1" applyFont="1" applyFill="1" applyBorder="1"/>
    <xf numFmtId="3" fontId="4" fillId="3" borderId="0" xfId="0" quotePrefix="1" applyNumberFormat="1" applyFont="1" applyFill="1" applyBorder="1" applyAlignment="1" applyProtection="1">
      <alignment horizontal="center" vertical="center"/>
    </xf>
    <xf numFmtId="3" fontId="4" fillId="0" borderId="0" xfId="0" applyNumberFormat="1" applyFont="1" applyAlignment="1">
      <alignment horizontal="center"/>
    </xf>
    <xf numFmtId="3" fontId="4" fillId="0" borderId="0" xfId="16" applyNumberFormat="1" applyFont="1" applyFill="1" applyBorder="1" applyAlignment="1">
      <alignment horizontal="center" vertical="center"/>
    </xf>
    <xf numFmtId="3" fontId="4" fillId="0" borderId="0" xfId="0" applyNumberFormat="1" applyFont="1" applyFill="1" applyBorder="1" applyAlignment="1">
      <alignment horizontal="center" vertical="center"/>
    </xf>
    <xf numFmtId="3" fontId="4" fillId="0" borderId="0" xfId="16" applyNumberFormat="1" applyFont="1" applyFill="1" applyBorder="1" applyAlignment="1">
      <alignment horizontal="center"/>
    </xf>
    <xf numFmtId="3" fontId="4" fillId="0" borderId="0" xfId="0" applyNumberFormat="1" applyFont="1" applyFill="1" applyBorder="1" applyAlignment="1" applyProtection="1">
      <alignment horizontal="center"/>
    </xf>
    <xf numFmtId="0" fontId="5" fillId="8" borderId="3" xfId="0" applyFont="1" applyFill="1" applyBorder="1"/>
    <xf numFmtId="0" fontId="5" fillId="8" borderId="1" xfId="0" applyFont="1" applyFill="1" applyBorder="1" applyAlignment="1">
      <alignment horizontal="center"/>
    </xf>
    <xf numFmtId="0" fontId="5" fillId="8" borderId="1" xfId="0" applyFont="1" applyFill="1" applyBorder="1"/>
    <xf numFmtId="0" fontId="5" fillId="8" borderId="5" xfId="0" applyFont="1" applyFill="1" applyBorder="1"/>
    <xf numFmtId="0" fontId="5" fillId="8" borderId="0" xfId="0" applyFont="1" applyFill="1" applyBorder="1" applyAlignment="1">
      <alignment horizontal="center"/>
    </xf>
    <xf numFmtId="0" fontId="5" fillId="8" borderId="0" xfId="0" applyFont="1" applyFill="1" applyBorder="1"/>
    <xf numFmtId="0" fontId="5" fillId="8" borderId="0" xfId="0" quotePrefix="1" applyFont="1" applyFill="1" applyBorder="1" applyAlignment="1">
      <alignment horizontal="center"/>
    </xf>
    <xf numFmtId="0" fontId="5" fillId="8" borderId="8" xfId="0" applyFont="1" applyFill="1" applyBorder="1"/>
    <xf numFmtId="0" fontId="5" fillId="8" borderId="6" xfId="0" applyFont="1" applyFill="1" applyBorder="1" applyAlignment="1">
      <alignment horizontal="center"/>
    </xf>
    <xf numFmtId="0" fontId="5" fillId="8" borderId="6" xfId="0" applyFont="1" applyFill="1" applyBorder="1"/>
    <xf numFmtId="0" fontId="5" fillId="8" borderId="6" xfId="0" applyFont="1" applyFill="1" applyBorder="1" applyAlignment="1">
      <alignment horizontal="right"/>
    </xf>
    <xf numFmtId="0" fontId="5" fillId="8" borderId="6" xfId="0" quotePrefix="1" applyFont="1" applyFill="1" applyBorder="1" applyAlignment="1">
      <alignment horizontal="center"/>
    </xf>
    <xf numFmtId="0" fontId="9" fillId="0" borderId="0" xfId="0" applyFont="1" applyFill="1" applyAlignment="1" applyProtection="1">
      <alignment horizontal="left"/>
    </xf>
    <xf numFmtId="3" fontId="5" fillId="5" borderId="1" xfId="0" applyNumberFormat="1" applyFont="1" applyFill="1" applyBorder="1" applyAlignment="1" applyProtection="1">
      <alignment horizontal="center"/>
    </xf>
    <xf numFmtId="0" fontId="5" fillId="4" borderId="3" xfId="0" applyFont="1" applyFill="1" applyBorder="1" applyAlignment="1" applyProtection="1">
      <alignment horizontal="center" vertical="center" wrapText="1"/>
    </xf>
    <xf numFmtId="0" fontId="5" fillId="4" borderId="2" xfId="0" applyFont="1" applyFill="1" applyBorder="1" applyAlignment="1" applyProtection="1">
      <alignment horizontal="center" vertical="center" wrapText="1"/>
    </xf>
    <xf numFmtId="0" fontId="5" fillId="4" borderId="5" xfId="0" applyFont="1" applyFill="1" applyBorder="1" applyAlignment="1" applyProtection="1">
      <alignment horizontal="center" vertical="center" wrapText="1"/>
    </xf>
    <xf numFmtId="0" fontId="5" fillId="4" borderId="4" xfId="0" applyFont="1" applyFill="1" applyBorder="1" applyAlignment="1" applyProtection="1">
      <alignment horizontal="center" vertical="center" wrapText="1"/>
    </xf>
    <xf numFmtId="0" fontId="5" fillId="4" borderId="8" xfId="0" applyFont="1" applyFill="1" applyBorder="1" applyAlignment="1" applyProtection="1">
      <alignment horizontal="center" vertical="center" wrapText="1"/>
    </xf>
    <xf numFmtId="0" fontId="5" fillId="4" borderId="7" xfId="0" applyFont="1" applyFill="1" applyBorder="1" applyAlignment="1" applyProtection="1">
      <alignment horizontal="center" vertical="center" wrapText="1"/>
    </xf>
    <xf numFmtId="0" fontId="5" fillId="4" borderId="10" xfId="0" applyFont="1" applyFill="1" applyBorder="1" applyAlignment="1" applyProtection="1">
      <alignment horizontal="center" vertical="center"/>
    </xf>
    <xf numFmtId="0" fontId="5" fillId="4" borderId="11" xfId="0" applyFont="1" applyFill="1" applyBorder="1" applyAlignment="1" applyProtection="1">
      <alignment horizontal="center" vertical="center"/>
    </xf>
    <xf numFmtId="0" fontId="5" fillId="4" borderId="12" xfId="0" applyFont="1" applyFill="1" applyBorder="1" applyAlignment="1" applyProtection="1">
      <alignment horizontal="center" vertical="center"/>
    </xf>
    <xf numFmtId="0" fontId="5" fillId="5" borderId="1" xfId="0" quotePrefix="1" applyFont="1" applyFill="1" applyBorder="1" applyAlignment="1" applyProtection="1">
      <alignment horizontal="center"/>
    </xf>
    <xf numFmtId="164" fontId="5" fillId="5" borderId="0" xfId="0" applyNumberFormat="1" applyFont="1" applyFill="1" applyBorder="1" applyAlignment="1" applyProtection="1">
      <alignment horizontal="center"/>
    </xf>
    <xf numFmtId="0" fontId="4" fillId="0" borderId="0" xfId="0" applyFont="1" applyFill="1" applyBorder="1" applyAlignment="1">
      <alignment horizontal="left" vertical="top" wrapText="1"/>
    </xf>
    <xf numFmtId="164" fontId="5" fillId="0" borderId="0" xfId="0" quotePrefix="1" applyNumberFormat="1" applyFont="1" applyFill="1" applyAlignment="1" applyProtection="1">
      <alignment horizontal="left"/>
    </xf>
    <xf numFmtId="165" fontId="4" fillId="0" borderId="0" xfId="0" applyNumberFormat="1" applyFont="1" applyFill="1" applyProtection="1"/>
    <xf numFmtId="164" fontId="4" fillId="0" borderId="0" xfId="0" applyNumberFormat="1" applyFont="1" applyFill="1" applyProtection="1"/>
    <xf numFmtId="0" fontId="5" fillId="0" borderId="0" xfId="0" quotePrefix="1" applyFont="1" applyFill="1" applyAlignment="1" applyProtection="1">
      <alignment horizontal="left"/>
    </xf>
    <xf numFmtId="164" fontId="4" fillId="0" borderId="0" xfId="0" applyNumberFormat="1" applyFont="1" applyFill="1"/>
    <xf numFmtId="0" fontId="4" fillId="0" borderId="0" xfId="0" applyFont="1" applyFill="1" applyAlignment="1" applyProtection="1">
      <alignment horizontal="fill"/>
    </xf>
    <xf numFmtId="164" fontId="4" fillId="0" borderId="0" xfId="0" applyNumberFormat="1" applyFont="1" applyFill="1" applyAlignment="1" applyProtection="1">
      <alignment horizontal="fill"/>
    </xf>
    <xf numFmtId="3" fontId="4" fillId="0" borderId="0" xfId="0" applyNumberFormat="1" applyFont="1" applyFill="1" applyAlignment="1" applyProtection="1">
      <alignment horizontal="fill"/>
    </xf>
    <xf numFmtId="4" fontId="4" fillId="0" borderId="0" xfId="0" applyNumberFormat="1" applyFont="1" applyFill="1" applyAlignment="1" applyProtection="1">
      <alignment horizontal="center"/>
    </xf>
    <xf numFmtId="3" fontId="4" fillId="0" borderId="0" xfId="0" applyNumberFormat="1" applyFont="1" applyFill="1" applyAlignment="1" applyProtection="1">
      <alignment horizontal="center"/>
    </xf>
    <xf numFmtId="3" fontId="4" fillId="0" borderId="0" xfId="16" applyNumberFormat="1" applyFont="1" applyFill="1" applyBorder="1" applyAlignment="1">
      <alignment horizontal="right"/>
    </xf>
    <xf numFmtId="3" fontId="4" fillId="0" borderId="0" xfId="0" applyNumberFormat="1" applyFont="1" applyFill="1" applyBorder="1" applyAlignment="1" applyProtection="1">
      <alignment horizontal="right"/>
    </xf>
    <xf numFmtId="3" fontId="4" fillId="0" borderId="0" xfId="0" applyNumberFormat="1" applyFont="1" applyFill="1" applyAlignment="1" applyProtection="1">
      <alignment horizontal="right"/>
    </xf>
    <xf numFmtId="0" fontId="4" fillId="0" borderId="0" xfId="0" quotePrefix="1" applyFont="1" applyFill="1" applyAlignment="1" applyProtection="1">
      <alignment horizontal="left"/>
    </xf>
    <xf numFmtId="4" fontId="4" fillId="0" borderId="0" xfId="0" applyNumberFormat="1" applyFont="1" applyFill="1"/>
    <xf numFmtId="171" fontId="4" fillId="0" borderId="0" xfId="0" quotePrefix="1" applyNumberFormat="1" applyFont="1" applyFill="1" applyAlignment="1" applyProtection="1">
      <alignment horizontal="left"/>
    </xf>
    <xf numFmtId="3" fontId="4" fillId="0" borderId="0" xfId="0" applyNumberFormat="1" applyFont="1" applyFill="1" applyAlignment="1">
      <alignment horizontal="center"/>
    </xf>
    <xf numFmtId="2" fontId="4" fillId="0" borderId="0" xfId="0" applyNumberFormat="1" applyFont="1" applyFill="1"/>
    <xf numFmtId="0" fontId="5" fillId="9" borderId="3" xfId="0" applyFont="1" applyFill="1" applyBorder="1" applyAlignment="1" applyProtection="1">
      <alignment horizontal="center" vertical="center" wrapText="1"/>
    </xf>
    <xf numFmtId="0" fontId="5" fillId="9" borderId="1" xfId="0" applyFont="1" applyFill="1" applyBorder="1" applyAlignment="1" applyProtection="1">
      <alignment horizontal="center" vertical="center" wrapText="1"/>
    </xf>
    <xf numFmtId="0" fontId="6" fillId="9" borderId="1" xfId="0" quotePrefix="1" applyFont="1" applyFill="1" applyBorder="1" applyAlignment="1" applyProtection="1">
      <alignment horizontal="center" vertical="center" wrapText="1"/>
    </xf>
    <xf numFmtId="0" fontId="5" fillId="9" borderId="1" xfId="0" quotePrefix="1" applyFont="1" applyFill="1" applyBorder="1" applyAlignment="1" applyProtection="1">
      <alignment horizontal="center"/>
    </xf>
    <xf numFmtId="0" fontId="5" fillId="9" borderId="1" xfId="0" applyFont="1" applyFill="1" applyBorder="1" applyAlignment="1" applyProtection="1">
      <alignment horizontal="center"/>
    </xf>
    <xf numFmtId="3" fontId="5" fillId="9" borderId="1" xfId="0" applyNumberFormat="1" applyFont="1" applyFill="1" applyBorder="1" applyAlignment="1" applyProtection="1">
      <alignment horizontal="center"/>
    </xf>
    <xf numFmtId="3" fontId="5" fillId="9" borderId="1" xfId="0" applyNumberFormat="1" applyFont="1" applyFill="1" applyBorder="1" applyAlignment="1" applyProtection="1">
      <alignment horizontal="center"/>
    </xf>
    <xf numFmtId="3" fontId="5" fillId="9" borderId="2" xfId="0" applyNumberFormat="1" applyFont="1" applyFill="1" applyBorder="1" applyAlignment="1" applyProtection="1">
      <alignment horizontal="center"/>
    </xf>
    <xf numFmtId="0" fontId="5" fillId="9" borderId="5" xfId="0" applyFont="1" applyFill="1" applyBorder="1" applyAlignment="1" applyProtection="1">
      <alignment horizontal="center" vertical="center" wrapText="1"/>
    </xf>
    <xf numFmtId="0" fontId="5" fillId="9" borderId="0" xfId="0" applyFont="1" applyFill="1" applyBorder="1" applyAlignment="1" applyProtection="1">
      <alignment horizontal="center" vertical="center" wrapText="1"/>
    </xf>
    <xf numFmtId="0" fontId="5" fillId="9" borderId="0" xfId="0" applyFont="1" applyFill="1" applyBorder="1" applyAlignment="1" applyProtection="1">
      <alignment horizontal="center"/>
    </xf>
    <xf numFmtId="0" fontId="5" fillId="9" borderId="0" xfId="0" applyFont="1" applyFill="1" applyBorder="1"/>
    <xf numFmtId="164" fontId="5" fillId="9" borderId="0" xfId="0" applyNumberFormat="1" applyFont="1" applyFill="1" applyBorder="1" applyProtection="1"/>
    <xf numFmtId="3" fontId="5" fillId="9" borderId="0" xfId="0" applyNumberFormat="1" applyFont="1" applyFill="1" applyBorder="1" applyAlignment="1" applyProtection="1">
      <alignment horizontal="center"/>
    </xf>
    <xf numFmtId="3" fontId="5" fillId="9" borderId="4" xfId="0" quotePrefix="1" applyNumberFormat="1" applyFont="1" applyFill="1" applyBorder="1" applyAlignment="1" applyProtection="1">
      <alignment horizontal="center"/>
    </xf>
    <xf numFmtId="164" fontId="5" fillId="9" borderId="0" xfId="0" applyNumberFormat="1" applyFont="1" applyFill="1" applyBorder="1" applyAlignment="1" applyProtection="1">
      <alignment horizontal="center"/>
    </xf>
    <xf numFmtId="3" fontId="5" fillId="9" borderId="4" xfId="0" applyNumberFormat="1" applyFont="1" applyFill="1" applyBorder="1"/>
    <xf numFmtId="166" fontId="5" fillId="9" borderId="8" xfId="0" quotePrefix="1" applyNumberFormat="1" applyFont="1" applyFill="1" applyBorder="1" applyAlignment="1" applyProtection="1">
      <alignment horizontal="right"/>
      <protection locked="0"/>
    </xf>
    <xf numFmtId="166" fontId="5" fillId="9" borderId="6" xfId="0" quotePrefix="1" applyNumberFormat="1" applyFont="1" applyFill="1" applyBorder="1" applyAlignment="1" applyProtection="1">
      <alignment horizontal="right"/>
      <protection locked="0"/>
    </xf>
    <xf numFmtId="166" fontId="5" fillId="9" borderId="6" xfId="0" applyNumberFormat="1" applyFont="1" applyFill="1" applyBorder="1" applyAlignment="1" applyProtection="1">
      <alignment horizontal="center"/>
    </xf>
    <xf numFmtId="166" fontId="5" fillId="9" borderId="6" xfId="0" applyNumberFormat="1" applyFont="1" applyFill="1" applyBorder="1" applyAlignment="1" applyProtection="1">
      <alignment horizontal="center" wrapText="1"/>
    </xf>
    <xf numFmtId="0" fontId="5" fillId="9" borderId="6" xfId="0" applyFont="1" applyFill="1" applyBorder="1"/>
    <xf numFmtId="0" fontId="5" fillId="9" borderId="6" xfId="0" applyFont="1" applyFill="1" applyBorder="1" applyAlignment="1">
      <alignment horizontal="center"/>
    </xf>
    <xf numFmtId="3" fontId="5" fillId="9" borderId="6" xfId="0" applyNumberFormat="1" applyFont="1" applyFill="1" applyBorder="1" applyAlignment="1">
      <alignment horizontal="center"/>
    </xf>
    <xf numFmtId="3" fontId="5" fillId="9" borderId="6" xfId="0" applyNumberFormat="1" applyFont="1" applyFill="1" applyBorder="1" applyAlignment="1" applyProtection="1">
      <alignment horizontal="center"/>
    </xf>
    <xf numFmtId="3" fontId="5" fillId="9" borderId="7" xfId="0" applyNumberFormat="1" applyFont="1" applyFill="1" applyBorder="1"/>
    <xf numFmtId="0" fontId="5" fillId="0" borderId="0" xfId="0" applyFont="1" applyFill="1" applyAlignment="1" applyProtection="1">
      <alignment horizontal="left"/>
    </xf>
    <xf numFmtId="3" fontId="4" fillId="0" borderId="0" xfId="0" applyNumberFormat="1" applyFont="1" applyFill="1" applyBorder="1" applyAlignment="1" applyProtection="1">
      <alignment horizontal="fill"/>
    </xf>
    <xf numFmtId="0" fontId="4" fillId="0" borderId="0" xfId="0" applyFont="1" applyFill="1" applyBorder="1" applyAlignment="1" applyProtection="1">
      <alignment horizontal="fill"/>
    </xf>
    <xf numFmtId="0" fontId="5" fillId="9" borderId="3" xfId="0" applyFont="1" applyFill="1" applyBorder="1"/>
    <xf numFmtId="0" fontId="5" fillId="9" borderId="1" xfId="0" applyFont="1" applyFill="1" applyBorder="1" applyAlignment="1">
      <alignment horizontal="center"/>
    </xf>
    <xf numFmtId="0" fontId="5" fillId="9" borderId="1" xfId="0" applyFont="1" applyFill="1" applyBorder="1" applyAlignment="1">
      <alignment horizontal="centerContinuous"/>
    </xf>
    <xf numFmtId="3" fontId="5" fillId="9" borderId="1" xfId="0" applyNumberFormat="1" applyFont="1" applyFill="1" applyBorder="1" applyAlignment="1">
      <alignment horizontal="centerContinuous"/>
    </xf>
    <xf numFmtId="3" fontId="5" fillId="9" borderId="1" xfId="0" applyNumberFormat="1" applyFont="1" applyFill="1" applyBorder="1" applyAlignment="1">
      <alignment horizontal="center"/>
    </xf>
    <xf numFmtId="0" fontId="5" fillId="9" borderId="2" xfId="0" applyFont="1" applyFill="1" applyBorder="1" applyAlignment="1">
      <alignment horizontal="center"/>
    </xf>
    <xf numFmtId="0" fontId="5" fillId="9" borderId="5" xfId="0" applyFont="1" applyFill="1" applyBorder="1"/>
    <xf numFmtId="0" fontId="5" fillId="9" borderId="0" xfId="0" applyFont="1" applyFill="1" applyBorder="1" applyAlignment="1">
      <alignment horizontal="center"/>
    </xf>
    <xf numFmtId="3" fontId="5" fillId="9" borderId="0" xfId="0" applyNumberFormat="1" applyFont="1" applyFill="1" applyBorder="1" applyAlignment="1">
      <alignment horizontal="center"/>
    </xf>
    <xf numFmtId="0" fontId="5" fillId="9" borderId="4" xfId="0" applyFont="1" applyFill="1" applyBorder="1" applyAlignment="1">
      <alignment horizontal="center"/>
    </xf>
    <xf numFmtId="0" fontId="5" fillId="9" borderId="8" xfId="0" applyFont="1" applyFill="1" applyBorder="1"/>
    <xf numFmtId="0" fontId="5" fillId="9" borderId="7" xfId="0" applyFont="1" applyFill="1" applyBorder="1" applyAlignment="1">
      <alignment horizontal="center"/>
    </xf>
  </cellXfs>
  <cellStyles count="31">
    <cellStyle name="Millares" xfId="30" builtinId="3"/>
    <cellStyle name="Millares [0] 2" xfId="3"/>
    <cellStyle name="Millares [0] 2 2" xfId="18"/>
    <cellStyle name="Millares [0] 3" xfId="16"/>
    <cellStyle name="Millares 2" xfId="28"/>
    <cellStyle name="Millares 3" xfId="29"/>
    <cellStyle name="Normal" xfId="0" builtinId="0"/>
    <cellStyle name="Normal 10" xfId="11"/>
    <cellStyle name="Normal 10 2" xfId="26"/>
    <cellStyle name="Normal 11" xfId="12"/>
    <cellStyle name="Normal 11 2" xfId="27"/>
    <cellStyle name="Normal 12" xfId="13"/>
    <cellStyle name="Normal 13" xfId="15"/>
    <cellStyle name="Normal 2" xfId="2"/>
    <cellStyle name="Normal 2 2" xfId="17"/>
    <cellStyle name="Normal 3" xfId="4"/>
    <cellStyle name="Normal 3 2" xfId="19"/>
    <cellStyle name="Normal 4" xfId="5"/>
    <cellStyle name="Normal 4 2" xfId="20"/>
    <cellStyle name="Normal 5" xfId="6"/>
    <cellStyle name="Normal 5 2" xfId="21"/>
    <cellStyle name="Normal 6" xfId="7"/>
    <cellStyle name="Normal 6 2" xfId="22"/>
    <cellStyle name="Normal 7" xfId="8"/>
    <cellStyle name="Normal 7 2" xfId="23"/>
    <cellStyle name="Normal 8" xfId="9"/>
    <cellStyle name="Normal 8 2" xfId="24"/>
    <cellStyle name="Normal 9" xfId="10"/>
    <cellStyle name="Normal 9 2" xfId="25"/>
    <cellStyle name="Porcentaje" xfId="1" builtinId="5"/>
    <cellStyle name="Porcentaje 2" xfId="14"/>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autoPageBreaks="0"/>
  </sheetPr>
  <dimension ref="A1:AP322"/>
  <sheetViews>
    <sheetView showGridLines="0" zoomScale="90" zoomScaleNormal="90" workbookViewId="0">
      <pane xSplit="8940" ySplit="2265" topLeftCell="K220" activePane="bottomLeft"/>
      <selection sqref="A1:XFD1048576"/>
      <selection pane="topRight" activeCell="H1" sqref="H1"/>
      <selection pane="bottomLeft" activeCell="C251" sqref="C251"/>
      <selection pane="bottomRight" activeCell="Y303" sqref="Y303"/>
    </sheetView>
  </sheetViews>
  <sheetFormatPr baseColWidth="10" defaultColWidth="11.7109375" defaultRowHeight="11.25" x14ac:dyDescent="0.2"/>
  <cols>
    <col min="1" max="1" width="11.28515625" style="5" bestFit="1" customWidth="1"/>
    <col min="2" max="2" width="2.42578125" style="5" bestFit="1" customWidth="1"/>
    <col min="3" max="3" width="37.28515625" style="5" customWidth="1"/>
    <col min="4" max="4" width="10.28515625" style="5" bestFit="1" customWidth="1"/>
    <col min="5" max="5" width="14" style="2" customWidth="1"/>
    <col min="6" max="6" width="9.85546875" style="2" bestFit="1" customWidth="1"/>
    <col min="7" max="7" width="5.42578125" style="5" bestFit="1" customWidth="1"/>
    <col min="8" max="8" width="13" style="11" bestFit="1" customWidth="1"/>
    <col min="9" max="9" width="7.7109375" style="5" bestFit="1" customWidth="1"/>
    <col min="10" max="10" width="14.42578125" style="5" bestFit="1" customWidth="1"/>
    <col min="11" max="11" width="9.5703125" style="5" bestFit="1" customWidth="1"/>
    <col min="12" max="12" width="9.85546875" style="5" bestFit="1" customWidth="1"/>
    <col min="13" max="13" width="13.7109375" style="5" bestFit="1" customWidth="1"/>
    <col min="14" max="14" width="15" style="91" bestFit="1" customWidth="1"/>
    <col min="15" max="15" width="13.7109375" style="91" bestFit="1" customWidth="1"/>
    <col min="16" max="16" width="16.7109375" style="91" bestFit="1" customWidth="1"/>
    <col min="17" max="18" width="16.140625" style="91" bestFit="1" customWidth="1"/>
    <col min="19" max="19" width="4.140625" style="5" customWidth="1"/>
    <col min="20" max="20" width="8.85546875" style="207" customWidth="1"/>
    <col min="21" max="21" width="6.5703125" style="5" customWidth="1"/>
    <col min="22" max="22" width="21.42578125" style="5" customWidth="1"/>
    <col min="23" max="23" width="12.28515625" style="2" customWidth="1"/>
    <col min="24" max="24" width="15.85546875" style="5" customWidth="1"/>
    <col min="25" max="25" width="19.85546875" style="91" customWidth="1"/>
    <col min="26" max="26" width="14.7109375" style="91" customWidth="1"/>
    <col min="27" max="27" width="17.7109375" style="5" customWidth="1"/>
    <col min="28" max="28" width="9.7109375" style="5" customWidth="1"/>
    <col min="29" max="29" width="28.7109375" style="8" customWidth="1"/>
    <col min="30" max="30" width="32.5703125" style="8" bestFit="1" customWidth="1"/>
    <col min="31" max="31" width="17.42578125" style="8" customWidth="1"/>
    <col min="32" max="32" width="12.42578125" style="8" customWidth="1"/>
    <col min="33" max="33" width="13.140625" style="8" customWidth="1"/>
    <col min="34" max="34" width="11.28515625" style="8" customWidth="1"/>
    <col min="35" max="35" width="11.7109375" style="9"/>
    <col min="36" max="36" width="12.85546875" style="9" bestFit="1" customWidth="1"/>
    <col min="37" max="37" width="12.7109375" style="8" customWidth="1"/>
    <col min="38" max="38" width="15.140625" style="8" customWidth="1"/>
    <col min="39" max="39" width="14.7109375" style="8" customWidth="1"/>
    <col min="40" max="40" width="14.85546875" style="8" customWidth="1"/>
    <col min="41" max="41" width="14.5703125" style="10" customWidth="1"/>
    <col min="42" max="42" width="8.7109375" style="5" customWidth="1"/>
    <col min="43" max="16384" width="11.7109375" style="5"/>
  </cols>
  <sheetData>
    <row r="1" spans="1:42" x14ac:dyDescent="0.2">
      <c r="C1" s="227" t="s">
        <v>9</v>
      </c>
      <c r="D1" s="227"/>
      <c r="E1" s="1"/>
      <c r="G1" s="3"/>
      <c r="H1" s="4"/>
      <c r="T1" s="135"/>
      <c r="U1" s="6" t="s">
        <v>569</v>
      </c>
      <c r="V1" s="228" t="s">
        <v>10</v>
      </c>
      <c r="AB1" s="6" t="s">
        <v>569</v>
      </c>
      <c r="AC1" s="229" t="s">
        <v>182</v>
      </c>
      <c r="AD1" s="7"/>
      <c r="AE1" s="7"/>
    </row>
    <row r="2" spans="1:42" x14ac:dyDescent="0.2">
      <c r="C2" s="227" t="s">
        <v>180</v>
      </c>
      <c r="D2" s="227"/>
      <c r="E2" s="1"/>
      <c r="G2" s="3"/>
      <c r="H2" s="4"/>
      <c r="T2" s="135"/>
      <c r="U2" s="6" t="s">
        <v>569</v>
      </c>
      <c r="V2" s="227" t="s">
        <v>181</v>
      </c>
      <c r="AB2" s="6" t="s">
        <v>569</v>
      </c>
      <c r="AC2" s="227" t="s">
        <v>181</v>
      </c>
      <c r="AD2" s="7"/>
      <c r="AE2" s="7"/>
      <c r="AP2" s="6" t="s">
        <v>570</v>
      </c>
    </row>
    <row r="3" spans="1:42" x14ac:dyDescent="0.2">
      <c r="C3" s="230" t="s">
        <v>1042</v>
      </c>
      <c r="D3" s="230"/>
      <c r="I3" s="5" t="s">
        <v>11</v>
      </c>
      <c r="T3" s="135"/>
      <c r="U3" s="6" t="s">
        <v>569</v>
      </c>
      <c r="V3" s="230" t="s">
        <v>1042</v>
      </c>
      <c r="AB3" s="6" t="s">
        <v>569</v>
      </c>
      <c r="AC3" s="230" t="s">
        <v>1042</v>
      </c>
      <c r="AP3" s="6" t="s">
        <v>570</v>
      </c>
    </row>
    <row r="4" spans="1:42" x14ac:dyDescent="0.2">
      <c r="C4" s="12"/>
      <c r="D4" s="12"/>
      <c r="E4" s="1"/>
      <c r="F4" s="1"/>
      <c r="G4" s="12"/>
      <c r="H4" s="13"/>
      <c r="I4" s="12" t="s">
        <v>11</v>
      </c>
      <c r="J4" s="12"/>
      <c r="K4" s="12"/>
      <c r="L4" s="12"/>
      <c r="M4" s="12"/>
      <c r="N4" s="92"/>
      <c r="O4" s="92"/>
      <c r="P4" s="92"/>
      <c r="Q4" s="92"/>
      <c r="R4" s="92"/>
      <c r="S4" s="12"/>
      <c r="T4" s="135"/>
      <c r="U4" s="6" t="s">
        <v>569</v>
      </c>
      <c r="V4" s="12"/>
      <c r="W4" s="1"/>
      <c r="X4" s="12"/>
      <c r="Y4" s="92"/>
      <c r="Z4" s="92"/>
      <c r="AA4" s="12"/>
      <c r="AB4" s="6" t="s">
        <v>569</v>
      </c>
      <c r="AC4" s="14"/>
      <c r="AD4" s="14"/>
      <c r="AE4" s="14"/>
      <c r="AF4" s="14"/>
      <c r="AG4" s="14"/>
      <c r="AH4" s="14"/>
      <c r="AI4" s="15"/>
      <c r="AJ4" s="15"/>
      <c r="AK4" s="14"/>
      <c r="AL4" s="14"/>
      <c r="AM4" s="14"/>
      <c r="AN4" s="14"/>
      <c r="AP4" s="6" t="s">
        <v>570</v>
      </c>
    </row>
    <row r="5" spans="1:42" ht="12.75" customHeight="1" x14ac:dyDescent="0.2">
      <c r="A5" s="255" t="s">
        <v>854</v>
      </c>
      <c r="B5" s="256"/>
      <c r="C5" s="151" t="s">
        <v>12</v>
      </c>
      <c r="D5" s="231" t="s">
        <v>1004</v>
      </c>
      <c r="E5" s="152" t="s">
        <v>13</v>
      </c>
      <c r="F5" s="152"/>
      <c r="G5" s="264" t="s">
        <v>14</v>
      </c>
      <c r="H5" s="264"/>
      <c r="I5" s="153" t="s">
        <v>15</v>
      </c>
      <c r="J5" s="261" t="s">
        <v>855</v>
      </c>
      <c r="K5" s="153" t="s">
        <v>16</v>
      </c>
      <c r="L5" s="153" t="s">
        <v>214</v>
      </c>
      <c r="M5" s="153" t="s">
        <v>17</v>
      </c>
      <c r="N5" s="254" t="s">
        <v>568</v>
      </c>
      <c r="O5" s="254"/>
      <c r="P5" s="226" t="s">
        <v>18</v>
      </c>
      <c r="Q5" s="226" t="s">
        <v>19</v>
      </c>
      <c r="R5" s="162" t="s">
        <v>20</v>
      </c>
      <c r="T5" s="135"/>
      <c r="U5" s="6" t="s">
        <v>569</v>
      </c>
      <c r="V5" s="168"/>
      <c r="W5" s="169"/>
      <c r="X5" s="170"/>
      <c r="Y5" s="171" t="s">
        <v>21</v>
      </c>
      <c r="Z5" s="172"/>
      <c r="AA5" s="173" t="s">
        <v>22</v>
      </c>
      <c r="AB5" s="6" t="s">
        <v>569</v>
      </c>
      <c r="AC5" s="182"/>
      <c r="AD5" s="183" t="s">
        <v>23</v>
      </c>
      <c r="AE5" s="183"/>
      <c r="AF5" s="183"/>
      <c r="AG5" s="183"/>
      <c r="AH5" s="184"/>
      <c r="AI5" s="183" t="s">
        <v>24</v>
      </c>
      <c r="AJ5" s="183" t="s">
        <v>144</v>
      </c>
      <c r="AK5" s="183" t="s">
        <v>25</v>
      </c>
      <c r="AL5" s="183" t="s">
        <v>20</v>
      </c>
      <c r="AM5" s="183" t="s">
        <v>25</v>
      </c>
      <c r="AN5" s="183" t="s">
        <v>26</v>
      </c>
      <c r="AO5" s="183" t="s">
        <v>27</v>
      </c>
      <c r="AP5" s="6" t="s">
        <v>570</v>
      </c>
    </row>
    <row r="6" spans="1:42" ht="12.75" customHeight="1" x14ac:dyDescent="0.2">
      <c r="A6" s="257"/>
      <c r="B6" s="258"/>
      <c r="C6" s="154"/>
      <c r="D6" s="232"/>
      <c r="E6" s="155"/>
      <c r="F6" s="155"/>
      <c r="G6" s="156"/>
      <c r="H6" s="157"/>
      <c r="I6" s="156"/>
      <c r="J6" s="262"/>
      <c r="K6" s="155" t="s">
        <v>29</v>
      </c>
      <c r="L6" s="155" t="s">
        <v>215</v>
      </c>
      <c r="M6" s="155" t="s">
        <v>30</v>
      </c>
      <c r="N6" s="163" t="s">
        <v>571</v>
      </c>
      <c r="O6" s="163" t="s">
        <v>31</v>
      </c>
      <c r="P6" s="163" t="s">
        <v>32</v>
      </c>
      <c r="Q6" s="163" t="s">
        <v>33</v>
      </c>
      <c r="R6" s="164" t="s">
        <v>34</v>
      </c>
      <c r="T6" s="135"/>
      <c r="U6" s="6" t="s">
        <v>569</v>
      </c>
      <c r="V6" s="174" t="s">
        <v>12</v>
      </c>
      <c r="W6" s="175" t="s">
        <v>13</v>
      </c>
      <c r="X6" s="156"/>
      <c r="Y6" s="176" t="s">
        <v>35</v>
      </c>
      <c r="Z6" s="176" t="s">
        <v>36</v>
      </c>
      <c r="AA6" s="177" t="s">
        <v>37</v>
      </c>
      <c r="AB6" s="6" t="s">
        <v>569</v>
      </c>
      <c r="AC6" s="185" t="s">
        <v>38</v>
      </c>
      <c r="AD6" s="186" t="s">
        <v>39</v>
      </c>
      <c r="AE6" s="186" t="s">
        <v>134</v>
      </c>
      <c r="AF6" s="186" t="s">
        <v>13</v>
      </c>
      <c r="AG6" s="186" t="s">
        <v>13</v>
      </c>
      <c r="AH6" s="186" t="s">
        <v>15</v>
      </c>
      <c r="AI6" s="186" t="s">
        <v>29</v>
      </c>
      <c r="AJ6" s="186" t="s">
        <v>146</v>
      </c>
      <c r="AK6" s="186" t="s">
        <v>40</v>
      </c>
      <c r="AL6" s="186" t="s">
        <v>41</v>
      </c>
      <c r="AM6" s="186" t="s">
        <v>42</v>
      </c>
      <c r="AN6" s="186" t="s">
        <v>43</v>
      </c>
      <c r="AO6" s="186" t="s">
        <v>44</v>
      </c>
      <c r="AP6" s="6" t="s">
        <v>570</v>
      </c>
    </row>
    <row r="7" spans="1:42" ht="12.75" customHeight="1" x14ac:dyDescent="0.2">
      <c r="A7" s="257"/>
      <c r="B7" s="258"/>
      <c r="C7" s="154"/>
      <c r="D7" s="232" t="s">
        <v>1005</v>
      </c>
      <c r="E7" s="155" t="s">
        <v>45</v>
      </c>
      <c r="F7" s="155" t="s">
        <v>164</v>
      </c>
      <c r="G7" s="265" t="s">
        <v>46</v>
      </c>
      <c r="H7" s="265"/>
      <c r="I7" s="156"/>
      <c r="J7" s="262"/>
      <c r="K7" s="155" t="s">
        <v>47</v>
      </c>
      <c r="L7" s="155" t="s">
        <v>216</v>
      </c>
      <c r="M7" s="155" t="s">
        <v>48</v>
      </c>
      <c r="N7" s="163" t="s">
        <v>572</v>
      </c>
      <c r="O7" s="163" t="s">
        <v>49</v>
      </c>
      <c r="P7" s="163" t="s">
        <v>50</v>
      </c>
      <c r="Q7" s="163" t="s">
        <v>160</v>
      </c>
      <c r="R7" s="165"/>
      <c r="T7" s="135"/>
      <c r="U7" s="6" t="s">
        <v>569</v>
      </c>
      <c r="V7" s="174" t="s">
        <v>28</v>
      </c>
      <c r="W7" s="175" t="s">
        <v>51</v>
      </c>
      <c r="X7" s="175" t="s">
        <v>15</v>
      </c>
      <c r="Y7" s="176" t="s">
        <v>52</v>
      </c>
      <c r="Z7" s="176" t="s">
        <v>53</v>
      </c>
      <c r="AA7" s="177" t="s">
        <v>54</v>
      </c>
      <c r="AB7" s="6" t="s">
        <v>569</v>
      </c>
      <c r="AC7" s="185" t="s">
        <v>28</v>
      </c>
      <c r="AD7" s="186" t="s">
        <v>55</v>
      </c>
      <c r="AE7" s="186" t="s">
        <v>135</v>
      </c>
      <c r="AF7" s="186" t="s">
        <v>56</v>
      </c>
      <c r="AG7" s="186" t="s">
        <v>56</v>
      </c>
      <c r="AH7" s="187"/>
      <c r="AI7" s="186" t="s">
        <v>57</v>
      </c>
      <c r="AJ7" s="186" t="s">
        <v>145</v>
      </c>
      <c r="AK7" s="186" t="s">
        <v>58</v>
      </c>
      <c r="AL7" s="186" t="s">
        <v>59</v>
      </c>
      <c r="AM7" s="186" t="s">
        <v>34</v>
      </c>
      <c r="AN7" s="188" t="s">
        <v>34</v>
      </c>
      <c r="AO7" s="188" t="s">
        <v>60</v>
      </c>
      <c r="AP7" s="6" t="s">
        <v>570</v>
      </c>
    </row>
    <row r="8" spans="1:42" x14ac:dyDescent="0.2">
      <c r="A8" s="259"/>
      <c r="B8" s="260"/>
      <c r="C8" s="214" t="s">
        <v>1043</v>
      </c>
      <c r="D8" s="160"/>
      <c r="E8" s="158"/>
      <c r="F8" s="159">
        <v>26052.07</v>
      </c>
      <c r="G8" s="160"/>
      <c r="H8" s="158"/>
      <c r="I8" s="158" t="s">
        <v>1044</v>
      </c>
      <c r="J8" s="263"/>
      <c r="K8" s="159">
        <v>661.37</v>
      </c>
      <c r="L8" s="161"/>
      <c r="M8" s="179"/>
      <c r="N8" s="180"/>
      <c r="O8" s="180"/>
      <c r="P8" s="166" t="s">
        <v>61</v>
      </c>
      <c r="Q8" s="180" t="s">
        <v>34</v>
      </c>
      <c r="R8" s="167"/>
      <c r="T8" s="135"/>
      <c r="U8" s="6" t="s">
        <v>569</v>
      </c>
      <c r="V8" s="178"/>
      <c r="W8" s="179"/>
      <c r="X8" s="161"/>
      <c r="Y8" s="180" t="s">
        <v>61</v>
      </c>
      <c r="Z8" s="180" t="s">
        <v>61</v>
      </c>
      <c r="AA8" s="181" t="s">
        <v>61</v>
      </c>
      <c r="AB8" s="6" t="s">
        <v>569</v>
      </c>
      <c r="AC8" s="189"/>
      <c r="AD8" s="190" t="s">
        <v>62</v>
      </c>
      <c r="AE8" s="190"/>
      <c r="AF8" s="190"/>
      <c r="AG8" s="190"/>
      <c r="AH8" s="191"/>
      <c r="AI8" s="192"/>
      <c r="AJ8" s="192"/>
      <c r="AK8" s="190"/>
      <c r="AL8" s="190" t="s">
        <v>61</v>
      </c>
      <c r="AM8" s="190"/>
      <c r="AN8" s="193"/>
      <c r="AO8" s="193" t="s">
        <v>63</v>
      </c>
      <c r="AP8" s="6" t="s">
        <v>570</v>
      </c>
    </row>
    <row r="9" spans="1:42" x14ac:dyDescent="0.2">
      <c r="C9" s="12"/>
      <c r="D9" s="12"/>
      <c r="E9" s="1"/>
      <c r="F9" s="16"/>
      <c r="G9" s="12"/>
      <c r="H9" s="13"/>
      <c r="I9" s="12"/>
      <c r="J9" s="12"/>
      <c r="K9" s="1"/>
      <c r="L9" s="1"/>
      <c r="M9" s="1"/>
      <c r="N9" s="93"/>
      <c r="O9" s="92"/>
      <c r="P9" s="92"/>
      <c r="Q9" s="92"/>
      <c r="R9" s="92"/>
      <c r="S9" s="12"/>
      <c r="T9" s="135"/>
      <c r="U9" s="6" t="s">
        <v>569</v>
      </c>
      <c r="V9" s="12"/>
      <c r="W9" s="1"/>
      <c r="X9" s="12"/>
      <c r="Y9" s="144"/>
      <c r="Z9" s="144"/>
      <c r="AA9" s="142"/>
      <c r="AB9" s="6" t="s">
        <v>569</v>
      </c>
      <c r="AC9" s="14"/>
      <c r="AD9" s="14"/>
      <c r="AE9" s="14"/>
      <c r="AF9" s="14"/>
      <c r="AG9" s="14"/>
      <c r="AH9" s="14"/>
      <c r="AI9" s="15"/>
      <c r="AJ9" s="15"/>
      <c r="AK9" s="14"/>
      <c r="AL9" s="14"/>
      <c r="AM9" s="14"/>
      <c r="AN9" s="14"/>
      <c r="AP9" s="6" t="s">
        <v>570</v>
      </c>
    </row>
    <row r="10" spans="1:42" s="210" customFormat="1" x14ac:dyDescent="0.2">
      <c r="A10" s="209">
        <v>96765170</v>
      </c>
      <c r="B10" s="207" t="s">
        <v>0</v>
      </c>
      <c r="C10" s="205" t="s">
        <v>75</v>
      </c>
      <c r="D10" s="205" t="s">
        <v>1006</v>
      </c>
      <c r="E10" s="206">
        <v>199</v>
      </c>
      <c r="F10" s="206" t="s">
        <v>81</v>
      </c>
      <c r="G10" s="206" t="s">
        <v>64</v>
      </c>
      <c r="H10" s="17">
        <v>168</v>
      </c>
      <c r="I10" s="199" t="s">
        <v>82</v>
      </c>
      <c r="J10" s="208" t="s">
        <v>667</v>
      </c>
      <c r="K10" s="194">
        <v>6.5</v>
      </c>
      <c r="L10" s="206" t="s">
        <v>217</v>
      </c>
      <c r="M10" s="18">
        <v>11.5</v>
      </c>
      <c r="N10" s="212">
        <v>168000</v>
      </c>
      <c r="O10" s="212">
        <v>0</v>
      </c>
      <c r="P10" s="212">
        <f t="shared" ref="P10:P20" si="0">ROUND((O10*$F$8/1000),0)</f>
        <v>0</v>
      </c>
      <c r="Q10" s="212">
        <v>0</v>
      </c>
      <c r="R10" s="212">
        <v>0</v>
      </c>
      <c r="S10" s="207"/>
      <c r="T10" s="195">
        <f t="shared" ref="T10:T44" si="1">P10+Q10-R10</f>
        <v>0</v>
      </c>
      <c r="U10" s="128" t="s">
        <v>569</v>
      </c>
      <c r="V10" s="200" t="s">
        <v>75</v>
      </c>
      <c r="W10" s="202">
        <v>199</v>
      </c>
      <c r="X10" s="19" t="s">
        <v>82</v>
      </c>
      <c r="Y10" s="204"/>
      <c r="Z10" s="204"/>
      <c r="AA10" s="145"/>
      <c r="AB10" s="128" t="s">
        <v>569</v>
      </c>
      <c r="AC10" s="200" t="s">
        <v>75</v>
      </c>
      <c r="AD10" s="20" t="s">
        <v>573</v>
      </c>
      <c r="AE10" s="20"/>
      <c r="AF10" s="202">
        <v>199</v>
      </c>
      <c r="AG10" s="202">
        <v>199</v>
      </c>
      <c r="AH10" s="128" t="s">
        <v>82</v>
      </c>
      <c r="AI10" s="21"/>
      <c r="AJ10" s="21"/>
      <c r="AK10" s="22"/>
      <c r="AL10" s="22"/>
      <c r="AM10" s="22"/>
      <c r="AN10" s="22"/>
      <c r="AO10" s="23"/>
      <c r="AP10" s="128" t="s">
        <v>570</v>
      </c>
    </row>
    <row r="11" spans="1:42" s="210" customFormat="1" x14ac:dyDescent="0.2">
      <c r="A11" s="209">
        <v>96765170</v>
      </c>
      <c r="B11" s="207" t="s">
        <v>0</v>
      </c>
      <c r="C11" s="205" t="s">
        <v>75</v>
      </c>
      <c r="D11" s="205" t="s">
        <v>1006</v>
      </c>
      <c r="E11" s="206">
        <v>199</v>
      </c>
      <c r="F11" s="206" t="s">
        <v>81</v>
      </c>
      <c r="G11" s="206" t="s">
        <v>64</v>
      </c>
      <c r="H11" s="17">
        <v>143</v>
      </c>
      <c r="I11" s="199" t="s">
        <v>83</v>
      </c>
      <c r="J11" s="208" t="s">
        <v>668</v>
      </c>
      <c r="K11" s="194">
        <v>6.3</v>
      </c>
      <c r="L11" s="206" t="s">
        <v>217</v>
      </c>
      <c r="M11" s="18">
        <v>24.5</v>
      </c>
      <c r="N11" s="212">
        <v>143000</v>
      </c>
      <c r="O11" s="212">
        <v>34674.33</v>
      </c>
      <c r="P11" s="212">
        <f t="shared" si="0"/>
        <v>903338</v>
      </c>
      <c r="Q11" s="212">
        <v>27867</v>
      </c>
      <c r="R11" s="212">
        <v>931205</v>
      </c>
      <c r="S11" s="207"/>
      <c r="T11" s="195">
        <f t="shared" si="1"/>
        <v>0</v>
      </c>
      <c r="U11" s="128" t="s">
        <v>569</v>
      </c>
      <c r="V11" s="200" t="s">
        <v>75</v>
      </c>
      <c r="W11" s="202">
        <v>199</v>
      </c>
      <c r="X11" s="19" t="s">
        <v>83</v>
      </c>
      <c r="Y11" s="204"/>
      <c r="Z11" s="204"/>
      <c r="AA11" s="145"/>
      <c r="AB11" s="128" t="s">
        <v>569</v>
      </c>
      <c r="AC11" s="200" t="s">
        <v>75</v>
      </c>
      <c r="AD11" s="20" t="s">
        <v>573</v>
      </c>
      <c r="AE11" s="20"/>
      <c r="AF11" s="202">
        <v>199</v>
      </c>
      <c r="AG11" s="202">
        <v>199</v>
      </c>
      <c r="AH11" s="128" t="s">
        <v>83</v>
      </c>
      <c r="AI11" s="21"/>
      <c r="AJ11" s="21"/>
      <c r="AK11" s="22"/>
      <c r="AL11" s="22"/>
      <c r="AM11" s="22"/>
      <c r="AN11" s="22"/>
      <c r="AO11" s="23"/>
      <c r="AP11" s="128" t="s">
        <v>570</v>
      </c>
    </row>
    <row r="12" spans="1:42" s="210" customFormat="1" x14ac:dyDescent="0.2">
      <c r="A12" s="209">
        <v>96765170</v>
      </c>
      <c r="B12" s="207" t="s">
        <v>0</v>
      </c>
      <c r="C12" s="205" t="s">
        <v>75</v>
      </c>
      <c r="D12" s="205" t="s">
        <v>1006</v>
      </c>
      <c r="E12" s="206">
        <v>202</v>
      </c>
      <c r="F12" s="206" t="s">
        <v>84</v>
      </c>
      <c r="G12" s="206" t="s">
        <v>64</v>
      </c>
      <c r="H12" s="17">
        <v>230</v>
      </c>
      <c r="I12" s="199" t="s">
        <v>85</v>
      </c>
      <c r="J12" s="208" t="s">
        <v>669</v>
      </c>
      <c r="K12" s="194">
        <v>7.4</v>
      </c>
      <c r="L12" s="206" t="s">
        <v>217</v>
      </c>
      <c r="M12" s="18">
        <v>5</v>
      </c>
      <c r="N12" s="212">
        <v>230000</v>
      </c>
      <c r="O12" s="212">
        <v>0</v>
      </c>
      <c r="P12" s="212">
        <f t="shared" si="0"/>
        <v>0</v>
      </c>
      <c r="Q12" s="212">
        <v>0</v>
      </c>
      <c r="R12" s="212">
        <v>0</v>
      </c>
      <c r="S12" s="207"/>
      <c r="T12" s="195">
        <f t="shared" si="1"/>
        <v>0</v>
      </c>
      <c r="U12" s="128" t="s">
        <v>569</v>
      </c>
      <c r="V12" s="200" t="s">
        <v>75</v>
      </c>
      <c r="W12" s="202">
        <v>202</v>
      </c>
      <c r="X12" s="19" t="s">
        <v>85</v>
      </c>
      <c r="Y12" s="204"/>
      <c r="Z12" s="204"/>
      <c r="AA12" s="145"/>
      <c r="AB12" s="128" t="s">
        <v>569</v>
      </c>
      <c r="AC12" s="200" t="s">
        <v>75</v>
      </c>
      <c r="AD12" s="20" t="s">
        <v>916</v>
      </c>
      <c r="AE12" s="20"/>
      <c r="AF12" s="202">
        <v>202</v>
      </c>
      <c r="AG12" s="202">
        <v>202</v>
      </c>
      <c r="AH12" s="128" t="s">
        <v>85</v>
      </c>
      <c r="AI12" s="21"/>
      <c r="AJ12" s="21"/>
      <c r="AK12" s="22"/>
      <c r="AL12" s="22"/>
      <c r="AM12" s="22"/>
      <c r="AN12" s="22"/>
      <c r="AO12" s="23"/>
      <c r="AP12" s="128" t="s">
        <v>570</v>
      </c>
    </row>
    <row r="13" spans="1:42" s="210" customFormat="1" x14ac:dyDescent="0.2">
      <c r="A13" s="209">
        <v>96765170</v>
      </c>
      <c r="B13" s="207" t="s">
        <v>0</v>
      </c>
      <c r="C13" s="205" t="s">
        <v>171</v>
      </c>
      <c r="D13" s="205" t="s">
        <v>1006</v>
      </c>
      <c r="E13" s="206">
        <v>202</v>
      </c>
      <c r="F13" s="206" t="s">
        <v>84</v>
      </c>
      <c r="G13" s="206" t="s">
        <v>64</v>
      </c>
      <c r="H13" s="17">
        <v>317</v>
      </c>
      <c r="I13" s="199" t="s">
        <v>86</v>
      </c>
      <c r="J13" s="208" t="s">
        <v>670</v>
      </c>
      <c r="K13" s="194">
        <v>7.4</v>
      </c>
      <c r="L13" s="206" t="s">
        <v>217</v>
      </c>
      <c r="M13" s="18">
        <v>20</v>
      </c>
      <c r="N13" s="212">
        <v>317000</v>
      </c>
      <c r="O13" s="212">
        <v>56972.800000000003</v>
      </c>
      <c r="P13" s="212">
        <f t="shared" si="0"/>
        <v>1484259</v>
      </c>
      <c r="Q13" s="212">
        <v>53641</v>
      </c>
      <c r="R13" s="212">
        <v>1537900</v>
      </c>
      <c r="S13" s="207"/>
      <c r="T13" s="138">
        <f t="shared" si="1"/>
        <v>0</v>
      </c>
      <c r="U13" s="128" t="s">
        <v>569</v>
      </c>
      <c r="V13" s="200" t="s">
        <v>75</v>
      </c>
      <c r="W13" s="202">
        <v>202</v>
      </c>
      <c r="X13" s="19" t="s">
        <v>86</v>
      </c>
      <c r="Y13" s="204"/>
      <c r="Z13" s="204"/>
      <c r="AA13" s="145"/>
      <c r="AB13" s="128" t="s">
        <v>569</v>
      </c>
      <c r="AC13" s="200" t="s">
        <v>75</v>
      </c>
      <c r="AD13" s="20"/>
      <c r="AE13" s="20"/>
      <c r="AF13" s="202">
        <v>202</v>
      </c>
      <c r="AG13" s="202">
        <v>202</v>
      </c>
      <c r="AH13" s="128"/>
      <c r="AI13" s="21"/>
      <c r="AJ13" s="21"/>
      <c r="AK13" s="22"/>
      <c r="AL13" s="22"/>
      <c r="AM13" s="22"/>
      <c r="AN13" s="22"/>
      <c r="AO13" s="23"/>
      <c r="AP13" s="128" t="s">
        <v>570</v>
      </c>
    </row>
    <row r="14" spans="1:42" s="210" customFormat="1" x14ac:dyDescent="0.2">
      <c r="A14" s="209">
        <v>96785590</v>
      </c>
      <c r="B14" s="207" t="s">
        <v>1</v>
      </c>
      <c r="C14" s="205" t="s">
        <v>92</v>
      </c>
      <c r="D14" s="205" t="s">
        <v>1006</v>
      </c>
      <c r="E14" s="206">
        <v>211</v>
      </c>
      <c r="F14" s="206" t="s">
        <v>124</v>
      </c>
      <c r="G14" s="206" t="s">
        <v>64</v>
      </c>
      <c r="H14" s="17">
        <v>290</v>
      </c>
      <c r="I14" s="206" t="s">
        <v>67</v>
      </c>
      <c r="J14" s="208" t="s">
        <v>671</v>
      </c>
      <c r="K14" s="194">
        <v>6.9</v>
      </c>
      <c r="L14" s="206" t="s">
        <v>217</v>
      </c>
      <c r="M14" s="18">
        <v>20</v>
      </c>
      <c r="N14" s="212">
        <v>290000</v>
      </c>
      <c r="O14" s="146">
        <v>41679.81</v>
      </c>
      <c r="P14" s="137">
        <f t="shared" si="0"/>
        <v>1085845</v>
      </c>
      <c r="Q14" s="137">
        <v>14587</v>
      </c>
      <c r="R14" s="146">
        <v>1100432</v>
      </c>
      <c r="S14" s="207"/>
      <c r="T14" s="195">
        <f>P14+Q14-R14</f>
        <v>0</v>
      </c>
      <c r="U14" s="128" t="s">
        <v>569</v>
      </c>
      <c r="V14" s="200" t="s">
        <v>87</v>
      </c>
      <c r="W14" s="202">
        <v>211</v>
      </c>
      <c r="X14" s="202" t="s">
        <v>67</v>
      </c>
      <c r="Y14" s="237"/>
      <c r="Z14" s="237"/>
      <c r="AA14" s="145"/>
      <c r="AB14" s="128" t="s">
        <v>569</v>
      </c>
      <c r="AC14" s="200" t="s">
        <v>87</v>
      </c>
      <c r="AD14" s="24" t="s">
        <v>574</v>
      </c>
      <c r="AE14" s="24"/>
      <c r="AF14" s="202">
        <v>211</v>
      </c>
      <c r="AG14" s="202">
        <v>211</v>
      </c>
      <c r="AH14" s="202" t="s">
        <v>67</v>
      </c>
      <c r="AI14" s="21"/>
      <c r="AJ14" s="21"/>
      <c r="AK14" s="22"/>
      <c r="AL14" s="22"/>
      <c r="AM14" s="22"/>
      <c r="AN14" s="22"/>
      <c r="AO14" s="23"/>
      <c r="AP14" s="128" t="s">
        <v>570</v>
      </c>
    </row>
    <row r="15" spans="1:42" s="210" customFormat="1" ht="12" customHeight="1" x14ac:dyDescent="0.2">
      <c r="A15" s="209">
        <v>96785590</v>
      </c>
      <c r="B15" s="207" t="s">
        <v>1</v>
      </c>
      <c r="C15" s="205" t="s">
        <v>92</v>
      </c>
      <c r="D15" s="205" t="s">
        <v>1006</v>
      </c>
      <c r="E15" s="206">
        <v>211</v>
      </c>
      <c r="F15" s="206" t="s">
        <v>124</v>
      </c>
      <c r="G15" s="206" t="s">
        <v>64</v>
      </c>
      <c r="H15" s="17">
        <v>128</v>
      </c>
      <c r="I15" s="206" t="s">
        <v>68</v>
      </c>
      <c r="J15" s="208" t="s">
        <v>672</v>
      </c>
      <c r="K15" s="194">
        <v>6.9</v>
      </c>
      <c r="L15" s="206" t="s">
        <v>217</v>
      </c>
      <c r="M15" s="18">
        <v>20</v>
      </c>
      <c r="N15" s="212">
        <v>128000</v>
      </c>
      <c r="O15" s="146">
        <v>18552.72</v>
      </c>
      <c r="P15" s="137">
        <f t="shared" si="0"/>
        <v>483337</v>
      </c>
      <c r="Q15" s="137">
        <v>6493</v>
      </c>
      <c r="R15" s="146">
        <v>489830</v>
      </c>
      <c r="S15" s="207"/>
      <c r="T15" s="195">
        <f t="shared" si="1"/>
        <v>0</v>
      </c>
      <c r="U15" s="128" t="s">
        <v>569</v>
      </c>
      <c r="V15" s="200" t="s">
        <v>87</v>
      </c>
      <c r="W15" s="202">
        <v>211</v>
      </c>
      <c r="X15" s="202" t="s">
        <v>68</v>
      </c>
      <c r="Y15" s="237"/>
      <c r="Z15" s="237"/>
      <c r="AA15" s="145"/>
      <c r="AB15" s="128" t="s">
        <v>569</v>
      </c>
      <c r="AC15" s="200" t="s">
        <v>87</v>
      </c>
      <c r="AD15" s="24" t="s">
        <v>574</v>
      </c>
      <c r="AE15" s="24"/>
      <c r="AF15" s="202">
        <v>211</v>
      </c>
      <c r="AG15" s="202">
        <v>211</v>
      </c>
      <c r="AH15" s="202" t="s">
        <v>68</v>
      </c>
      <c r="AI15" s="21"/>
      <c r="AJ15" s="21"/>
      <c r="AK15" s="22"/>
      <c r="AL15" s="22"/>
      <c r="AM15" s="22"/>
      <c r="AN15" s="22"/>
      <c r="AO15" s="23"/>
      <c r="AP15" s="128" t="s">
        <v>570</v>
      </c>
    </row>
    <row r="16" spans="1:42" s="210" customFormat="1" x14ac:dyDescent="0.2">
      <c r="A16" s="209">
        <v>96785590</v>
      </c>
      <c r="B16" s="207" t="s">
        <v>1</v>
      </c>
      <c r="C16" s="205" t="s">
        <v>172</v>
      </c>
      <c r="D16" s="205" t="s">
        <v>1006</v>
      </c>
      <c r="E16" s="206">
        <v>211</v>
      </c>
      <c r="F16" s="206" t="s">
        <v>124</v>
      </c>
      <c r="G16" s="206" t="s">
        <v>64</v>
      </c>
      <c r="H16" s="17">
        <v>22</v>
      </c>
      <c r="I16" s="206" t="s">
        <v>69</v>
      </c>
      <c r="J16" s="208" t="s">
        <v>673</v>
      </c>
      <c r="K16" s="194">
        <v>6.9</v>
      </c>
      <c r="L16" s="206" t="s">
        <v>217</v>
      </c>
      <c r="M16" s="18">
        <v>20</v>
      </c>
      <c r="N16" s="212">
        <v>22000</v>
      </c>
      <c r="O16" s="146">
        <v>68385.460000000006</v>
      </c>
      <c r="P16" s="137">
        <f t="shared" si="0"/>
        <v>1781583</v>
      </c>
      <c r="Q16" s="137">
        <v>23934</v>
      </c>
      <c r="R16" s="146">
        <v>1805517</v>
      </c>
      <c r="S16" s="207"/>
      <c r="T16" s="195">
        <f t="shared" si="1"/>
        <v>0</v>
      </c>
      <c r="U16" s="128" t="s">
        <v>569</v>
      </c>
      <c r="V16" s="200" t="s">
        <v>87</v>
      </c>
      <c r="W16" s="202">
        <v>211</v>
      </c>
      <c r="X16" s="202" t="s">
        <v>69</v>
      </c>
      <c r="Y16" s="204"/>
      <c r="Z16" s="204"/>
      <c r="AA16" s="145"/>
      <c r="AB16" s="128" t="s">
        <v>569</v>
      </c>
      <c r="AC16" s="200" t="s">
        <v>87</v>
      </c>
      <c r="AD16" s="24" t="s">
        <v>574</v>
      </c>
      <c r="AE16" s="24"/>
      <c r="AF16" s="202">
        <v>211</v>
      </c>
      <c r="AG16" s="202">
        <v>211</v>
      </c>
      <c r="AH16" s="202" t="s">
        <v>69</v>
      </c>
      <c r="AI16" s="21"/>
      <c r="AJ16" s="21"/>
      <c r="AK16" s="22"/>
      <c r="AL16" s="22"/>
      <c r="AM16" s="22"/>
      <c r="AN16" s="22"/>
      <c r="AO16" s="23"/>
      <c r="AP16" s="128" t="s">
        <v>570</v>
      </c>
    </row>
    <row r="17" spans="1:42" s="210" customFormat="1" x14ac:dyDescent="0.2">
      <c r="A17" s="209"/>
      <c r="B17" s="201"/>
      <c r="C17" s="20"/>
      <c r="D17" s="20"/>
      <c r="E17" s="19"/>
      <c r="F17" s="19"/>
      <c r="G17" s="19"/>
      <c r="H17" s="86"/>
      <c r="I17" s="19"/>
      <c r="J17" s="58"/>
      <c r="K17" s="87"/>
      <c r="L17" s="19"/>
      <c r="M17" s="88"/>
      <c r="N17" s="94"/>
      <c r="O17" s="130"/>
      <c r="P17" s="94"/>
      <c r="Q17" s="94"/>
      <c r="R17" s="94"/>
      <c r="S17" s="201"/>
      <c r="T17" s="136"/>
      <c r="U17" s="128" t="s">
        <v>569</v>
      </c>
      <c r="V17" s="200"/>
      <c r="W17" s="202"/>
      <c r="X17" s="202"/>
      <c r="Y17" s="204"/>
      <c r="Z17" s="204"/>
      <c r="AA17" s="145"/>
      <c r="AB17" s="128" t="s">
        <v>569</v>
      </c>
      <c r="AC17" s="200"/>
      <c r="AD17" s="25"/>
      <c r="AE17" s="25"/>
      <c r="AF17" s="202"/>
      <c r="AG17" s="202"/>
      <c r="AH17" s="202"/>
      <c r="AI17" s="21"/>
      <c r="AJ17" s="21"/>
      <c r="AK17" s="22"/>
      <c r="AL17" s="22"/>
      <c r="AM17" s="22"/>
      <c r="AN17" s="22"/>
      <c r="AO17" s="23"/>
      <c r="AP17" s="128" t="s">
        <v>570</v>
      </c>
    </row>
    <row r="18" spans="1:42" s="210" customFormat="1" x14ac:dyDescent="0.2">
      <c r="A18" s="209">
        <v>96785590</v>
      </c>
      <c r="B18" s="201" t="s">
        <v>1</v>
      </c>
      <c r="C18" s="20" t="s">
        <v>92</v>
      </c>
      <c r="D18" s="205" t="s">
        <v>1006</v>
      </c>
      <c r="E18" s="19">
        <v>221</v>
      </c>
      <c r="F18" s="19" t="s">
        <v>89</v>
      </c>
      <c r="G18" s="19" t="s">
        <v>64</v>
      </c>
      <c r="H18" s="86">
        <v>330</v>
      </c>
      <c r="I18" s="19" t="s">
        <v>90</v>
      </c>
      <c r="J18" s="58" t="s">
        <v>674</v>
      </c>
      <c r="K18" s="87">
        <v>7.4</v>
      </c>
      <c r="L18" s="19" t="s">
        <v>219</v>
      </c>
      <c r="M18" s="88">
        <v>20</v>
      </c>
      <c r="N18" s="94">
        <v>330000</v>
      </c>
      <c r="O18" s="147">
        <v>117963.2</v>
      </c>
      <c r="P18" s="94">
        <f>ROUND((O18*$F$8/1000),0)</f>
        <v>3073186</v>
      </c>
      <c r="Q18" s="94">
        <v>44195</v>
      </c>
      <c r="R18" s="148">
        <v>3117381</v>
      </c>
      <c r="S18" s="201"/>
      <c r="T18" s="136">
        <f>P18+Q18-R18</f>
        <v>0</v>
      </c>
      <c r="U18" s="128" t="s">
        <v>569</v>
      </c>
      <c r="V18" s="200" t="s">
        <v>87</v>
      </c>
      <c r="W18" s="202">
        <v>221</v>
      </c>
      <c r="X18" s="202" t="s">
        <v>90</v>
      </c>
      <c r="Y18" s="237"/>
      <c r="Z18" s="237"/>
      <c r="AA18" s="145"/>
      <c r="AB18" s="128" t="s">
        <v>569</v>
      </c>
      <c r="AC18" s="200" t="s">
        <v>87</v>
      </c>
      <c r="AD18" s="24" t="s">
        <v>574</v>
      </c>
      <c r="AE18" s="24"/>
      <c r="AF18" s="202">
        <v>221</v>
      </c>
      <c r="AG18" s="202">
        <v>221</v>
      </c>
      <c r="AH18" s="202" t="s">
        <v>90</v>
      </c>
      <c r="AI18" s="21"/>
      <c r="AJ18" s="21"/>
      <c r="AK18" s="22"/>
      <c r="AL18" s="22"/>
      <c r="AM18" s="22"/>
      <c r="AN18" s="22"/>
      <c r="AO18" s="23"/>
      <c r="AP18" s="128" t="s">
        <v>570</v>
      </c>
    </row>
    <row r="19" spans="1:42" s="210" customFormat="1" x14ac:dyDescent="0.2">
      <c r="A19" s="209">
        <v>96785590</v>
      </c>
      <c r="B19" s="201" t="s">
        <v>1</v>
      </c>
      <c r="C19" s="20" t="s">
        <v>92</v>
      </c>
      <c r="D19" s="205" t="s">
        <v>1006</v>
      </c>
      <c r="E19" s="19">
        <v>221</v>
      </c>
      <c r="F19" s="19" t="s">
        <v>89</v>
      </c>
      <c r="G19" s="19" t="s">
        <v>64</v>
      </c>
      <c r="H19" s="86">
        <v>43</v>
      </c>
      <c r="I19" s="19" t="s">
        <v>76</v>
      </c>
      <c r="J19" s="58" t="s">
        <v>675</v>
      </c>
      <c r="K19" s="87">
        <v>7.4</v>
      </c>
      <c r="L19" s="19" t="s">
        <v>219</v>
      </c>
      <c r="M19" s="88">
        <v>20</v>
      </c>
      <c r="N19" s="94">
        <v>43000</v>
      </c>
      <c r="O19" s="147">
        <v>16220.6</v>
      </c>
      <c r="P19" s="94">
        <f t="shared" si="0"/>
        <v>422580</v>
      </c>
      <c r="Q19" s="149">
        <v>6077</v>
      </c>
      <c r="R19" s="148">
        <v>428657</v>
      </c>
      <c r="S19" s="201"/>
      <c r="T19" s="136">
        <f t="shared" si="1"/>
        <v>0</v>
      </c>
      <c r="U19" s="128" t="s">
        <v>569</v>
      </c>
      <c r="V19" s="200" t="s">
        <v>87</v>
      </c>
      <c r="W19" s="202">
        <v>221</v>
      </c>
      <c r="X19" s="202" t="s">
        <v>76</v>
      </c>
      <c r="Y19" s="237"/>
      <c r="Z19" s="237"/>
      <c r="AA19" s="145"/>
      <c r="AB19" s="128" t="s">
        <v>569</v>
      </c>
      <c r="AC19" s="200" t="s">
        <v>87</v>
      </c>
      <c r="AD19" s="24" t="s">
        <v>574</v>
      </c>
      <c r="AE19" s="24"/>
      <c r="AF19" s="202">
        <v>221</v>
      </c>
      <c r="AG19" s="202">
        <v>221</v>
      </c>
      <c r="AH19" s="202" t="s">
        <v>76</v>
      </c>
      <c r="AI19" s="21"/>
      <c r="AJ19" s="21"/>
      <c r="AK19" s="22"/>
      <c r="AL19" s="22"/>
      <c r="AM19" s="22"/>
      <c r="AN19" s="22"/>
      <c r="AO19" s="23"/>
      <c r="AP19" s="128" t="s">
        <v>570</v>
      </c>
    </row>
    <row r="20" spans="1:42" s="210" customFormat="1" x14ac:dyDescent="0.2">
      <c r="A20" s="209">
        <v>96785590</v>
      </c>
      <c r="B20" s="201" t="s">
        <v>1</v>
      </c>
      <c r="C20" s="20" t="s">
        <v>92</v>
      </c>
      <c r="D20" s="205" t="s">
        <v>1006</v>
      </c>
      <c r="E20" s="19">
        <v>221</v>
      </c>
      <c r="F20" s="19" t="s">
        <v>89</v>
      </c>
      <c r="G20" s="19" t="s">
        <v>64</v>
      </c>
      <c r="H20" s="86">
        <v>240</v>
      </c>
      <c r="I20" s="19" t="s">
        <v>78</v>
      </c>
      <c r="J20" s="58" t="s">
        <v>676</v>
      </c>
      <c r="K20" s="87">
        <v>7.4</v>
      </c>
      <c r="L20" s="19" t="s">
        <v>219</v>
      </c>
      <c r="M20" s="88">
        <v>12</v>
      </c>
      <c r="N20" s="94">
        <v>240000</v>
      </c>
      <c r="O20" s="147">
        <v>0</v>
      </c>
      <c r="P20" s="94">
        <f t="shared" si="0"/>
        <v>0</v>
      </c>
      <c r="Q20" s="94">
        <v>0</v>
      </c>
      <c r="R20" s="148">
        <v>0</v>
      </c>
      <c r="S20" s="201"/>
      <c r="T20" s="136">
        <f t="shared" si="1"/>
        <v>0</v>
      </c>
      <c r="U20" s="128" t="s">
        <v>569</v>
      </c>
      <c r="V20" s="200" t="s">
        <v>87</v>
      </c>
      <c r="W20" s="202">
        <v>221</v>
      </c>
      <c r="X20" s="202" t="s">
        <v>78</v>
      </c>
      <c r="Y20" s="204"/>
      <c r="Z20" s="204"/>
      <c r="AA20" s="145"/>
      <c r="AB20" s="128" t="s">
        <v>569</v>
      </c>
      <c r="AC20" s="200" t="s">
        <v>87</v>
      </c>
      <c r="AD20" s="24" t="s">
        <v>574</v>
      </c>
      <c r="AE20" s="24"/>
      <c r="AF20" s="202">
        <v>221</v>
      </c>
      <c r="AG20" s="202">
        <v>221</v>
      </c>
      <c r="AH20" s="202" t="s">
        <v>78</v>
      </c>
      <c r="AI20" s="21"/>
      <c r="AJ20" s="21"/>
      <c r="AK20" s="22"/>
      <c r="AL20" s="22"/>
      <c r="AM20" s="22"/>
      <c r="AN20" s="22"/>
      <c r="AO20" s="23"/>
      <c r="AP20" s="128" t="s">
        <v>570</v>
      </c>
    </row>
    <row r="21" spans="1:42" s="210" customFormat="1" x14ac:dyDescent="0.2">
      <c r="A21" s="209">
        <v>96785590</v>
      </c>
      <c r="B21" s="201" t="s">
        <v>1</v>
      </c>
      <c r="C21" s="20" t="s">
        <v>92</v>
      </c>
      <c r="D21" s="205" t="s">
        <v>1006</v>
      </c>
      <c r="E21" s="19">
        <v>221</v>
      </c>
      <c r="F21" s="19" t="s">
        <v>89</v>
      </c>
      <c r="G21" s="19" t="s">
        <v>64</v>
      </c>
      <c r="H21" s="86">
        <v>55</v>
      </c>
      <c r="I21" s="19" t="s">
        <v>80</v>
      </c>
      <c r="J21" s="58" t="s">
        <v>677</v>
      </c>
      <c r="K21" s="87">
        <v>7.4</v>
      </c>
      <c r="L21" s="19" t="s">
        <v>219</v>
      </c>
      <c r="M21" s="88">
        <v>12</v>
      </c>
      <c r="N21" s="94">
        <v>55000</v>
      </c>
      <c r="O21" s="147">
        <v>0</v>
      </c>
      <c r="P21" s="94">
        <f>ROUND((O21*$F$8/1000),0)</f>
        <v>0</v>
      </c>
      <c r="Q21" s="94">
        <v>0</v>
      </c>
      <c r="R21" s="148">
        <v>0</v>
      </c>
      <c r="S21" s="201"/>
      <c r="T21" s="136">
        <f>P21+Q21-R21</f>
        <v>0</v>
      </c>
      <c r="U21" s="128" t="s">
        <v>569</v>
      </c>
      <c r="V21" s="200" t="s">
        <v>87</v>
      </c>
      <c r="W21" s="202">
        <v>221</v>
      </c>
      <c r="X21" s="202" t="s">
        <v>80</v>
      </c>
      <c r="Y21" s="204"/>
      <c r="Z21" s="204"/>
      <c r="AA21" s="145"/>
      <c r="AB21" s="128" t="s">
        <v>569</v>
      </c>
      <c r="AC21" s="200" t="s">
        <v>87</v>
      </c>
      <c r="AD21" s="24" t="s">
        <v>574</v>
      </c>
      <c r="AE21" s="24"/>
      <c r="AF21" s="202">
        <v>221</v>
      </c>
      <c r="AG21" s="202">
        <v>221</v>
      </c>
      <c r="AH21" s="202" t="s">
        <v>80</v>
      </c>
      <c r="AI21" s="21"/>
      <c r="AJ21" s="21"/>
      <c r="AK21" s="22"/>
      <c r="AL21" s="22"/>
      <c r="AM21" s="22"/>
      <c r="AN21" s="22"/>
      <c r="AO21" s="23"/>
      <c r="AP21" s="128" t="s">
        <v>570</v>
      </c>
    </row>
    <row r="22" spans="1:42" s="210" customFormat="1" x14ac:dyDescent="0.2">
      <c r="A22" s="209">
        <v>96785590</v>
      </c>
      <c r="B22" s="201" t="s">
        <v>1</v>
      </c>
      <c r="C22" s="20" t="s">
        <v>172</v>
      </c>
      <c r="D22" s="205" t="s">
        <v>1006</v>
      </c>
      <c r="E22" s="19">
        <v>221</v>
      </c>
      <c r="F22" s="19" t="s">
        <v>89</v>
      </c>
      <c r="G22" s="19" t="s">
        <v>64</v>
      </c>
      <c r="H22" s="86">
        <v>50</v>
      </c>
      <c r="I22" s="19" t="s">
        <v>91</v>
      </c>
      <c r="J22" s="58" t="s">
        <v>678</v>
      </c>
      <c r="K22" s="87">
        <v>7.4</v>
      </c>
      <c r="L22" s="19" t="s">
        <v>219</v>
      </c>
      <c r="M22" s="88">
        <v>20</v>
      </c>
      <c r="N22" s="94">
        <v>50000</v>
      </c>
      <c r="O22" s="147">
        <v>164196.5</v>
      </c>
      <c r="P22" s="94">
        <f>ROUND((O22*$F$8/1000),0)</f>
        <v>4277659</v>
      </c>
      <c r="Q22" s="94">
        <v>61251</v>
      </c>
      <c r="R22" s="148">
        <v>4338910</v>
      </c>
      <c r="S22" s="201"/>
      <c r="T22" s="136">
        <f>P22+Q22-R22</f>
        <v>0</v>
      </c>
      <c r="U22" s="128" t="s">
        <v>569</v>
      </c>
      <c r="V22" s="200" t="s">
        <v>92</v>
      </c>
      <c r="W22" s="202">
        <v>221</v>
      </c>
      <c r="X22" s="202" t="s">
        <v>91</v>
      </c>
      <c r="Y22" s="204"/>
      <c r="Z22" s="204"/>
      <c r="AA22" s="145"/>
      <c r="AB22" s="128" t="s">
        <v>569</v>
      </c>
      <c r="AC22" s="200" t="s">
        <v>87</v>
      </c>
      <c r="AD22" s="24" t="s">
        <v>574</v>
      </c>
      <c r="AE22" s="24"/>
      <c r="AF22" s="202">
        <v>221</v>
      </c>
      <c r="AG22" s="202">
        <v>221</v>
      </c>
      <c r="AH22" s="202" t="s">
        <v>91</v>
      </c>
      <c r="AI22" s="21"/>
      <c r="AJ22" s="21"/>
      <c r="AK22" s="22"/>
      <c r="AL22" s="22"/>
      <c r="AM22" s="22"/>
      <c r="AN22" s="22"/>
      <c r="AO22" s="23"/>
      <c r="AP22" s="128" t="s">
        <v>570</v>
      </c>
    </row>
    <row r="23" spans="1:42" s="210" customFormat="1" x14ac:dyDescent="0.2">
      <c r="A23" s="209">
        <v>96847360</v>
      </c>
      <c r="B23" s="210" t="s">
        <v>2</v>
      </c>
      <c r="C23" s="200" t="s">
        <v>549</v>
      </c>
      <c r="D23" s="205" t="s">
        <v>1006</v>
      </c>
      <c r="E23" s="202">
        <v>225</v>
      </c>
      <c r="F23" s="202" t="s">
        <v>93</v>
      </c>
      <c r="G23" s="202" t="s">
        <v>64</v>
      </c>
      <c r="H23" s="46">
        <v>427</v>
      </c>
      <c r="I23" s="202" t="s">
        <v>94</v>
      </c>
      <c r="J23" s="126" t="s">
        <v>849</v>
      </c>
      <c r="K23" s="47">
        <v>7.5</v>
      </c>
      <c r="L23" s="202" t="s">
        <v>218</v>
      </c>
      <c r="M23" s="141">
        <v>24</v>
      </c>
      <c r="N23" s="211">
        <v>427000</v>
      </c>
      <c r="O23" s="94">
        <v>0</v>
      </c>
      <c r="P23" s="94">
        <v>0</v>
      </c>
      <c r="Q23" s="94"/>
      <c r="R23" s="94"/>
      <c r="T23" s="138">
        <f t="shared" si="1"/>
        <v>0</v>
      </c>
      <c r="U23" s="128" t="s">
        <v>569</v>
      </c>
      <c r="V23" s="200" t="s">
        <v>549</v>
      </c>
      <c r="W23" s="202">
        <v>225</v>
      </c>
      <c r="X23" s="202" t="s">
        <v>94</v>
      </c>
      <c r="Y23" s="204"/>
      <c r="Z23" s="204"/>
      <c r="AA23" s="145"/>
      <c r="AB23" s="128" t="s">
        <v>569</v>
      </c>
      <c r="AC23" s="200" t="s">
        <v>549</v>
      </c>
      <c r="AD23" s="200" t="s">
        <v>575</v>
      </c>
      <c r="AE23" s="200"/>
      <c r="AF23" s="202">
        <v>225</v>
      </c>
      <c r="AG23" s="202">
        <v>225</v>
      </c>
      <c r="AH23" s="202" t="s">
        <v>94</v>
      </c>
      <c r="AI23" s="21"/>
      <c r="AJ23" s="21"/>
      <c r="AK23" s="22"/>
      <c r="AL23" s="22"/>
      <c r="AM23" s="22"/>
      <c r="AN23" s="22"/>
      <c r="AO23" s="23"/>
      <c r="AP23" s="128" t="s">
        <v>570</v>
      </c>
    </row>
    <row r="24" spans="1:42" s="210" customFormat="1" x14ac:dyDescent="0.2">
      <c r="A24" s="209">
        <v>96847360</v>
      </c>
      <c r="B24" s="210" t="s">
        <v>2</v>
      </c>
      <c r="C24" s="200" t="s">
        <v>550</v>
      </c>
      <c r="D24" s="205" t="s">
        <v>1006</v>
      </c>
      <c r="E24" s="202">
        <v>225</v>
      </c>
      <c r="F24" s="202" t="s">
        <v>93</v>
      </c>
      <c r="G24" s="202" t="s">
        <v>64</v>
      </c>
      <c r="H24" s="46">
        <v>36</v>
      </c>
      <c r="I24" s="202" t="s">
        <v>95</v>
      </c>
      <c r="J24" s="126" t="s">
        <v>850</v>
      </c>
      <c r="K24" s="47">
        <v>7.5</v>
      </c>
      <c r="L24" s="202" t="s">
        <v>218</v>
      </c>
      <c r="M24" s="141">
        <v>24</v>
      </c>
      <c r="N24" s="211">
        <v>36000</v>
      </c>
      <c r="O24" s="94">
        <v>0</v>
      </c>
      <c r="P24" s="94">
        <v>0</v>
      </c>
      <c r="Q24" s="94"/>
      <c r="R24" s="94"/>
      <c r="T24" s="138">
        <f t="shared" si="1"/>
        <v>0</v>
      </c>
      <c r="U24" s="128" t="s">
        <v>569</v>
      </c>
      <c r="V24" s="200" t="s">
        <v>549</v>
      </c>
      <c r="W24" s="202">
        <v>225</v>
      </c>
      <c r="X24" s="202" t="s">
        <v>95</v>
      </c>
      <c r="Y24" s="204"/>
      <c r="Z24" s="204"/>
      <c r="AA24" s="145"/>
      <c r="AB24" s="128" t="s">
        <v>569</v>
      </c>
      <c r="AC24" s="200" t="s">
        <v>549</v>
      </c>
      <c r="AD24" s="200" t="s">
        <v>575</v>
      </c>
      <c r="AE24" s="200"/>
      <c r="AF24" s="202">
        <v>225</v>
      </c>
      <c r="AG24" s="202">
        <v>225</v>
      </c>
      <c r="AH24" s="202" t="s">
        <v>95</v>
      </c>
      <c r="AI24" s="21"/>
      <c r="AJ24" s="21"/>
      <c r="AK24" s="22"/>
      <c r="AL24" s="22"/>
      <c r="AM24" s="22"/>
      <c r="AN24" s="22"/>
      <c r="AO24" s="23"/>
      <c r="AP24" s="128" t="s">
        <v>570</v>
      </c>
    </row>
    <row r="25" spans="1:42" s="210" customFormat="1" x14ac:dyDescent="0.2">
      <c r="A25" s="209"/>
      <c r="B25" s="207"/>
      <c r="C25" s="205"/>
      <c r="D25" s="205"/>
      <c r="E25" s="206"/>
      <c r="F25" s="206"/>
      <c r="G25" s="206"/>
      <c r="H25" s="17"/>
      <c r="I25" s="206"/>
      <c r="J25" s="208"/>
      <c r="K25" s="194"/>
      <c r="L25" s="206"/>
      <c r="M25" s="18"/>
      <c r="N25" s="212"/>
      <c r="O25" s="212"/>
      <c r="P25" s="212"/>
      <c r="Q25" s="212"/>
      <c r="R25" s="212"/>
      <c r="S25" s="207"/>
      <c r="T25" s="195"/>
      <c r="U25" s="128" t="s">
        <v>569</v>
      </c>
      <c r="V25" s="200"/>
      <c r="W25" s="202"/>
      <c r="X25" s="202"/>
      <c r="Y25" s="204"/>
      <c r="Z25" s="204"/>
      <c r="AA25" s="145"/>
      <c r="AB25" s="128" t="s">
        <v>569</v>
      </c>
      <c r="AC25" s="200"/>
      <c r="AD25" s="24"/>
      <c r="AE25" s="24"/>
      <c r="AF25" s="202"/>
      <c r="AG25" s="202"/>
      <c r="AH25" s="202"/>
      <c r="AI25" s="21"/>
      <c r="AJ25" s="21"/>
      <c r="AK25" s="22"/>
      <c r="AL25" s="22"/>
      <c r="AM25" s="22"/>
      <c r="AN25" s="22"/>
      <c r="AO25" s="23"/>
      <c r="AP25" s="128" t="s">
        <v>570</v>
      </c>
    </row>
    <row r="26" spans="1:42" s="210" customFormat="1" x14ac:dyDescent="0.2">
      <c r="A26" s="222">
        <v>96847360</v>
      </c>
      <c r="B26" s="210" t="s">
        <v>2</v>
      </c>
      <c r="C26" s="200" t="s">
        <v>549</v>
      </c>
      <c r="D26" s="200" t="s">
        <v>1006</v>
      </c>
      <c r="E26" s="202">
        <v>228</v>
      </c>
      <c r="F26" s="202" t="s">
        <v>98</v>
      </c>
      <c r="G26" s="202" t="s">
        <v>64</v>
      </c>
      <c r="H26" s="46">
        <v>433</v>
      </c>
      <c r="I26" s="202" t="s">
        <v>82</v>
      </c>
      <c r="J26" s="126" t="s">
        <v>679</v>
      </c>
      <c r="K26" s="47">
        <v>7.5</v>
      </c>
      <c r="L26" s="202" t="s">
        <v>218</v>
      </c>
      <c r="M26" s="141">
        <v>21</v>
      </c>
      <c r="N26" s="211">
        <v>433000</v>
      </c>
      <c r="O26" s="211">
        <v>114271</v>
      </c>
      <c r="P26" s="211">
        <f>ROUND((O26*$F$8/1000),0)</f>
        <v>2976996</v>
      </c>
      <c r="Q26" s="211">
        <v>109619</v>
      </c>
      <c r="R26" s="211">
        <v>3086615</v>
      </c>
      <c r="T26" s="138">
        <f t="shared" si="1"/>
        <v>0</v>
      </c>
      <c r="U26" s="128" t="s">
        <v>569</v>
      </c>
      <c r="V26" s="200" t="s">
        <v>549</v>
      </c>
      <c r="W26" s="202">
        <v>228</v>
      </c>
      <c r="X26" s="202" t="s">
        <v>82</v>
      </c>
      <c r="Y26" s="204"/>
      <c r="Z26" s="204"/>
      <c r="AA26" s="145"/>
      <c r="AB26" s="128" t="s">
        <v>569</v>
      </c>
      <c r="AC26" s="200" t="s">
        <v>549</v>
      </c>
      <c r="AD26" s="200" t="s">
        <v>575</v>
      </c>
      <c r="AE26" s="200"/>
      <c r="AF26" s="202">
        <v>228</v>
      </c>
      <c r="AG26" s="202">
        <v>228</v>
      </c>
      <c r="AH26" s="202" t="s">
        <v>82</v>
      </c>
      <c r="AI26" s="21"/>
      <c r="AJ26" s="21"/>
      <c r="AK26" s="22"/>
      <c r="AL26" s="22"/>
      <c r="AM26" s="22"/>
      <c r="AN26" s="22"/>
      <c r="AO26" s="23"/>
      <c r="AP26" s="128" t="s">
        <v>570</v>
      </c>
    </row>
    <row r="27" spans="1:42" s="210" customFormat="1" x14ac:dyDescent="0.2">
      <c r="A27" s="209">
        <v>96847360</v>
      </c>
      <c r="B27" s="207" t="s">
        <v>2</v>
      </c>
      <c r="C27" s="205" t="s">
        <v>550</v>
      </c>
      <c r="D27" s="205" t="s">
        <v>1006</v>
      </c>
      <c r="E27" s="206">
        <v>228</v>
      </c>
      <c r="F27" s="206" t="s">
        <v>98</v>
      </c>
      <c r="G27" s="206" t="s">
        <v>64</v>
      </c>
      <c r="H27" s="17">
        <v>60</v>
      </c>
      <c r="I27" s="206" t="s">
        <v>83</v>
      </c>
      <c r="J27" s="208" t="s">
        <v>680</v>
      </c>
      <c r="K27" s="194">
        <v>7.5</v>
      </c>
      <c r="L27" s="206" t="s">
        <v>218</v>
      </c>
      <c r="M27" s="18">
        <v>21</v>
      </c>
      <c r="N27" s="212">
        <v>60000</v>
      </c>
      <c r="O27" s="212">
        <v>187428</v>
      </c>
      <c r="P27" s="212">
        <f>ROUND((O27*$F$8/1000),0)</f>
        <v>4882887</v>
      </c>
      <c r="Q27" s="212">
        <v>179799</v>
      </c>
      <c r="R27" s="212">
        <v>5062686</v>
      </c>
      <c r="S27" s="207"/>
      <c r="T27" s="195">
        <f t="shared" si="1"/>
        <v>0</v>
      </c>
      <c r="U27" s="128" t="s">
        <v>569</v>
      </c>
      <c r="V27" s="200" t="s">
        <v>549</v>
      </c>
      <c r="W27" s="202">
        <v>228</v>
      </c>
      <c r="X27" s="202" t="s">
        <v>83</v>
      </c>
      <c r="Y27" s="204"/>
      <c r="Z27" s="204"/>
      <c r="AA27" s="145"/>
      <c r="AB27" s="128" t="s">
        <v>569</v>
      </c>
      <c r="AC27" s="200" t="s">
        <v>549</v>
      </c>
      <c r="AD27" s="200" t="s">
        <v>575</v>
      </c>
      <c r="AE27" s="200"/>
      <c r="AF27" s="202">
        <v>228</v>
      </c>
      <c r="AG27" s="202">
        <v>228</v>
      </c>
      <c r="AH27" s="202" t="s">
        <v>83</v>
      </c>
      <c r="AI27" s="21"/>
      <c r="AJ27" s="21"/>
      <c r="AK27" s="22"/>
      <c r="AL27" s="22"/>
      <c r="AM27" s="22"/>
      <c r="AN27" s="22"/>
      <c r="AO27" s="23"/>
      <c r="AP27" s="128" t="s">
        <v>570</v>
      </c>
    </row>
    <row r="28" spans="1:42" s="210" customFormat="1" x14ac:dyDescent="0.2">
      <c r="A28" s="209">
        <v>96765170</v>
      </c>
      <c r="B28" s="207" t="s">
        <v>0</v>
      </c>
      <c r="C28" s="205" t="s">
        <v>236</v>
      </c>
      <c r="D28" s="205" t="s">
        <v>1006</v>
      </c>
      <c r="E28" s="206">
        <v>236</v>
      </c>
      <c r="F28" s="206" t="s">
        <v>102</v>
      </c>
      <c r="G28" s="206" t="s">
        <v>64</v>
      </c>
      <c r="H28" s="17">
        <v>403</v>
      </c>
      <c r="I28" s="199" t="s">
        <v>103</v>
      </c>
      <c r="J28" s="208" t="s">
        <v>681</v>
      </c>
      <c r="K28" s="194">
        <v>7</v>
      </c>
      <c r="L28" s="206" t="s">
        <v>218</v>
      </c>
      <c r="M28" s="18">
        <v>19</v>
      </c>
      <c r="N28" s="212">
        <v>403000</v>
      </c>
      <c r="O28" s="212">
        <v>70435.53</v>
      </c>
      <c r="P28" s="212">
        <f>ROUND((O28*$F$8/1000),0)</f>
        <v>1834991</v>
      </c>
      <c r="Q28" s="212">
        <v>10006</v>
      </c>
      <c r="R28" s="212">
        <v>1844997</v>
      </c>
      <c r="S28" s="207"/>
      <c r="T28" s="195">
        <f t="shared" si="1"/>
        <v>0</v>
      </c>
      <c r="U28" s="128" t="s">
        <v>569</v>
      </c>
      <c r="V28" s="200" t="s">
        <v>75</v>
      </c>
      <c r="W28" s="202">
        <v>236</v>
      </c>
      <c r="X28" s="19" t="s">
        <v>103</v>
      </c>
      <c r="Y28" s="204">
        <v>323041</v>
      </c>
      <c r="Z28" s="204">
        <v>74253</v>
      </c>
      <c r="AA28" s="145"/>
      <c r="AB28" s="128" t="s">
        <v>569</v>
      </c>
      <c r="AC28" s="200" t="s">
        <v>75</v>
      </c>
      <c r="AD28" s="20" t="s">
        <v>576</v>
      </c>
      <c r="AE28" s="20"/>
      <c r="AF28" s="202">
        <v>236</v>
      </c>
      <c r="AG28" s="202">
        <v>236</v>
      </c>
      <c r="AH28" s="128" t="s">
        <v>103</v>
      </c>
      <c r="AI28" s="21"/>
      <c r="AJ28" s="21"/>
      <c r="AK28" s="22"/>
      <c r="AL28" s="22"/>
      <c r="AM28" s="22"/>
      <c r="AN28" s="22"/>
      <c r="AO28" s="23"/>
      <c r="AP28" s="128" t="s">
        <v>570</v>
      </c>
    </row>
    <row r="29" spans="1:42" s="210" customFormat="1" x14ac:dyDescent="0.2">
      <c r="A29" s="209">
        <v>96765170</v>
      </c>
      <c r="B29" s="207" t="s">
        <v>0</v>
      </c>
      <c r="C29" s="205" t="s">
        <v>237</v>
      </c>
      <c r="D29" s="205" t="s">
        <v>1006</v>
      </c>
      <c r="E29" s="206">
        <v>236</v>
      </c>
      <c r="F29" s="206" t="s">
        <v>102</v>
      </c>
      <c r="G29" s="206" t="s">
        <v>64</v>
      </c>
      <c r="H29" s="17">
        <v>35.5</v>
      </c>
      <c r="I29" s="199" t="s">
        <v>104</v>
      </c>
      <c r="J29" s="208" t="s">
        <v>682</v>
      </c>
      <c r="K29" s="194">
        <v>6.5</v>
      </c>
      <c r="L29" s="206" t="s">
        <v>218</v>
      </c>
      <c r="M29" s="18">
        <v>20</v>
      </c>
      <c r="N29" s="212">
        <v>35500</v>
      </c>
      <c r="O29" s="212">
        <v>97727.77</v>
      </c>
      <c r="P29" s="212">
        <f>ROUND((O29*$F$8/1000),0)</f>
        <v>2546011</v>
      </c>
      <c r="Q29" s="212">
        <v>0</v>
      </c>
      <c r="R29" s="212">
        <v>2546011</v>
      </c>
      <c r="S29" s="207"/>
      <c r="T29" s="195">
        <f t="shared" si="1"/>
        <v>0</v>
      </c>
      <c r="U29" s="128" t="s">
        <v>569</v>
      </c>
      <c r="V29" s="200" t="s">
        <v>75</v>
      </c>
      <c r="W29" s="202">
        <v>236</v>
      </c>
      <c r="X29" s="19" t="s">
        <v>104</v>
      </c>
      <c r="Y29" s="204"/>
      <c r="Z29" s="204"/>
      <c r="AA29" s="145"/>
      <c r="AB29" s="128" t="s">
        <v>569</v>
      </c>
      <c r="AC29" s="200" t="s">
        <v>75</v>
      </c>
      <c r="AD29" s="20" t="s">
        <v>576</v>
      </c>
      <c r="AE29" s="20"/>
      <c r="AF29" s="202">
        <v>236</v>
      </c>
      <c r="AG29" s="202">
        <v>236</v>
      </c>
      <c r="AH29" s="128" t="s">
        <v>104</v>
      </c>
      <c r="AI29" s="21"/>
      <c r="AJ29" s="21"/>
      <c r="AK29" s="22"/>
      <c r="AL29" s="22"/>
      <c r="AM29" s="22"/>
      <c r="AN29" s="22"/>
      <c r="AO29" s="23"/>
      <c r="AP29" s="128" t="s">
        <v>570</v>
      </c>
    </row>
    <row r="30" spans="1:42" s="210" customFormat="1" x14ac:dyDescent="0.2">
      <c r="A30" s="209"/>
      <c r="B30" s="207"/>
      <c r="C30" s="205"/>
      <c r="D30" s="205"/>
      <c r="E30" s="206"/>
      <c r="F30" s="206"/>
      <c r="G30" s="206"/>
      <c r="H30" s="17"/>
      <c r="I30" s="206"/>
      <c r="J30" s="208"/>
      <c r="K30" s="194"/>
      <c r="L30" s="206"/>
      <c r="M30" s="18"/>
      <c r="N30" s="212"/>
      <c r="O30" s="212"/>
      <c r="P30" s="212"/>
      <c r="Q30" s="212"/>
      <c r="R30" s="212"/>
      <c r="S30" s="207"/>
      <c r="T30" s="195"/>
      <c r="U30" s="128" t="s">
        <v>569</v>
      </c>
      <c r="V30" s="200"/>
      <c r="W30" s="202"/>
      <c r="X30" s="202"/>
      <c r="Y30" s="204"/>
      <c r="Z30" s="204"/>
      <c r="AA30" s="145"/>
      <c r="AB30" s="128" t="s">
        <v>569</v>
      </c>
      <c r="AC30" s="200"/>
      <c r="AD30" s="201"/>
      <c r="AE30" s="201"/>
      <c r="AF30" s="202"/>
      <c r="AG30" s="202"/>
      <c r="AH30" s="202"/>
      <c r="AI30" s="21"/>
      <c r="AJ30" s="21"/>
      <c r="AK30" s="22"/>
      <c r="AL30" s="22"/>
      <c r="AM30" s="22"/>
      <c r="AN30" s="22"/>
      <c r="AO30" s="23"/>
      <c r="AP30" s="128" t="s">
        <v>570</v>
      </c>
    </row>
    <row r="31" spans="1:42" s="210" customFormat="1" x14ac:dyDescent="0.2">
      <c r="A31" s="209">
        <v>96785590</v>
      </c>
      <c r="B31" s="207" t="s">
        <v>1</v>
      </c>
      <c r="C31" s="205" t="s">
        <v>92</v>
      </c>
      <c r="D31" s="205" t="s">
        <v>1006</v>
      </c>
      <c r="E31" s="206">
        <v>245</v>
      </c>
      <c r="F31" s="206" t="s">
        <v>111</v>
      </c>
      <c r="G31" s="206" t="s">
        <v>64</v>
      </c>
      <c r="H31" s="17">
        <v>800</v>
      </c>
      <c r="I31" s="206" t="s">
        <v>112</v>
      </c>
      <c r="J31" s="208" t="s">
        <v>683</v>
      </c>
      <c r="K31" s="194">
        <v>7</v>
      </c>
      <c r="L31" s="206" t="s">
        <v>219</v>
      </c>
      <c r="M31" s="194">
        <v>19.75</v>
      </c>
      <c r="N31" s="212">
        <v>800000</v>
      </c>
      <c r="O31" s="147">
        <v>106174.28</v>
      </c>
      <c r="P31" s="130">
        <f>ROUND((O31*$F$8/1000),0)</f>
        <v>2766060</v>
      </c>
      <c r="Q31" s="130">
        <v>37681</v>
      </c>
      <c r="R31" s="148">
        <v>2803741</v>
      </c>
      <c r="S31" s="207"/>
      <c r="T31" s="195">
        <f t="shared" si="1"/>
        <v>0</v>
      </c>
      <c r="U31" s="128" t="s">
        <v>569</v>
      </c>
      <c r="V31" s="200" t="s">
        <v>92</v>
      </c>
      <c r="W31" s="202">
        <v>245</v>
      </c>
      <c r="X31" s="202" t="s">
        <v>112</v>
      </c>
      <c r="Y31" s="237"/>
      <c r="Z31" s="237"/>
      <c r="AA31" s="145"/>
      <c r="AB31" s="128" t="s">
        <v>569</v>
      </c>
      <c r="AC31" s="200" t="s">
        <v>92</v>
      </c>
      <c r="AD31" s="201" t="s">
        <v>577</v>
      </c>
      <c r="AE31" s="201"/>
      <c r="AF31" s="202">
        <v>245</v>
      </c>
      <c r="AG31" s="202">
        <v>245</v>
      </c>
      <c r="AH31" s="202" t="s">
        <v>112</v>
      </c>
      <c r="AI31" s="21"/>
      <c r="AJ31" s="21"/>
      <c r="AK31" s="22"/>
      <c r="AL31" s="22"/>
      <c r="AM31" s="22"/>
      <c r="AN31" s="22"/>
      <c r="AO31" s="23"/>
      <c r="AP31" s="128" t="s">
        <v>570</v>
      </c>
    </row>
    <row r="32" spans="1:42" s="210" customFormat="1" x14ac:dyDescent="0.2">
      <c r="A32" s="222">
        <v>96785590</v>
      </c>
      <c r="B32" s="210" t="s">
        <v>1</v>
      </c>
      <c r="C32" s="200" t="s">
        <v>92</v>
      </c>
      <c r="D32" s="200" t="s">
        <v>1006</v>
      </c>
      <c r="E32" s="202">
        <v>245</v>
      </c>
      <c r="F32" s="202" t="s">
        <v>111</v>
      </c>
      <c r="G32" s="202" t="s">
        <v>64</v>
      </c>
      <c r="H32" s="46">
        <v>95</v>
      </c>
      <c r="I32" s="202" t="s">
        <v>113</v>
      </c>
      <c r="J32" s="126" t="s">
        <v>684</v>
      </c>
      <c r="K32" s="47">
        <v>7</v>
      </c>
      <c r="L32" s="202" t="s">
        <v>219</v>
      </c>
      <c r="M32" s="47">
        <v>19.75</v>
      </c>
      <c r="N32" s="211">
        <v>95000</v>
      </c>
      <c r="O32" s="223">
        <v>13424.64</v>
      </c>
      <c r="P32" s="94">
        <f>ROUND((O32*$F$8/1000),0)</f>
        <v>349740</v>
      </c>
      <c r="Q32" s="94">
        <v>4764</v>
      </c>
      <c r="R32" s="224">
        <v>354504</v>
      </c>
      <c r="T32" s="138">
        <f t="shared" si="1"/>
        <v>0</v>
      </c>
      <c r="U32" s="128" t="s">
        <v>569</v>
      </c>
      <c r="V32" s="200" t="s">
        <v>92</v>
      </c>
      <c r="W32" s="202">
        <v>245</v>
      </c>
      <c r="X32" s="202" t="s">
        <v>113</v>
      </c>
      <c r="Y32" s="237"/>
      <c r="Z32" s="237"/>
      <c r="AA32" s="145"/>
      <c r="AB32" s="128" t="s">
        <v>569</v>
      </c>
      <c r="AC32" s="200" t="s">
        <v>92</v>
      </c>
      <c r="AD32" s="201" t="s">
        <v>577</v>
      </c>
      <c r="AE32" s="201"/>
      <c r="AF32" s="202">
        <v>245</v>
      </c>
      <c r="AG32" s="202">
        <v>245</v>
      </c>
      <c r="AH32" s="202" t="s">
        <v>113</v>
      </c>
      <c r="AI32" s="21"/>
      <c r="AJ32" s="21"/>
      <c r="AK32" s="22"/>
      <c r="AL32" s="22"/>
      <c r="AM32" s="22"/>
      <c r="AN32" s="22"/>
      <c r="AO32" s="23"/>
      <c r="AP32" s="128" t="s">
        <v>570</v>
      </c>
    </row>
    <row r="33" spans="1:42" s="210" customFormat="1" x14ac:dyDescent="0.2">
      <c r="A33" s="209">
        <v>96785590</v>
      </c>
      <c r="B33" s="207" t="s">
        <v>1</v>
      </c>
      <c r="C33" s="205" t="s">
        <v>175</v>
      </c>
      <c r="D33" s="205" t="s">
        <v>1006</v>
      </c>
      <c r="E33" s="206">
        <v>245</v>
      </c>
      <c r="F33" s="206" t="s">
        <v>111</v>
      </c>
      <c r="G33" s="206" t="s">
        <v>64</v>
      </c>
      <c r="H33" s="17">
        <v>90</v>
      </c>
      <c r="I33" s="206" t="s">
        <v>79</v>
      </c>
      <c r="J33" s="208" t="s">
        <v>685</v>
      </c>
      <c r="K33" s="194">
        <v>7</v>
      </c>
      <c r="L33" s="206" t="s">
        <v>219</v>
      </c>
      <c r="M33" s="194">
        <v>19.75</v>
      </c>
      <c r="N33" s="212">
        <v>90000</v>
      </c>
      <c r="O33" s="147">
        <v>199364.9</v>
      </c>
      <c r="P33" s="130">
        <f>ROUND((O33*$F$8/1000),0)</f>
        <v>5193868</v>
      </c>
      <c r="Q33" s="130">
        <v>70760</v>
      </c>
      <c r="R33" s="148">
        <v>5264628</v>
      </c>
      <c r="S33" s="207"/>
      <c r="T33" s="195">
        <f t="shared" si="1"/>
        <v>0</v>
      </c>
      <c r="U33" s="128" t="s">
        <v>569</v>
      </c>
      <c r="V33" s="200" t="s">
        <v>92</v>
      </c>
      <c r="W33" s="202">
        <v>245</v>
      </c>
      <c r="X33" s="202" t="s">
        <v>79</v>
      </c>
      <c r="Y33" s="204"/>
      <c r="Z33" s="204"/>
      <c r="AA33" s="145"/>
      <c r="AB33" s="128" t="s">
        <v>569</v>
      </c>
      <c r="AC33" s="200" t="s">
        <v>92</v>
      </c>
      <c r="AD33" s="201" t="s">
        <v>577</v>
      </c>
      <c r="AE33" s="201"/>
      <c r="AF33" s="202">
        <v>245</v>
      </c>
      <c r="AG33" s="202">
        <v>245</v>
      </c>
      <c r="AH33" s="202" t="s">
        <v>79</v>
      </c>
      <c r="AI33" s="21"/>
      <c r="AJ33" s="21"/>
      <c r="AK33" s="22"/>
      <c r="AL33" s="22"/>
      <c r="AM33" s="22"/>
      <c r="AN33" s="22"/>
      <c r="AO33" s="23"/>
      <c r="AP33" s="128" t="s">
        <v>570</v>
      </c>
    </row>
    <row r="34" spans="1:42" s="210" customFormat="1" x14ac:dyDescent="0.2">
      <c r="A34" s="222">
        <v>96785590</v>
      </c>
      <c r="B34" s="210" t="s">
        <v>1</v>
      </c>
      <c r="C34" s="200" t="s">
        <v>92</v>
      </c>
      <c r="D34" s="205" t="s">
        <v>1006</v>
      </c>
      <c r="E34" s="202">
        <v>247</v>
      </c>
      <c r="F34" s="202" t="s">
        <v>114</v>
      </c>
      <c r="G34" s="202" t="s">
        <v>64</v>
      </c>
      <c r="H34" s="46">
        <v>470</v>
      </c>
      <c r="I34" s="202" t="s">
        <v>115</v>
      </c>
      <c r="J34" s="126" t="s">
        <v>686</v>
      </c>
      <c r="K34" s="47">
        <v>6.3</v>
      </c>
      <c r="L34" s="202" t="s">
        <v>219</v>
      </c>
      <c r="M34" s="47">
        <v>25</v>
      </c>
      <c r="N34" s="211">
        <v>470000</v>
      </c>
      <c r="O34" s="223">
        <v>67254.55</v>
      </c>
      <c r="P34" s="94">
        <f t="shared" ref="P34:P36" si="2">ROUND((O34*$F$8/1000),0)</f>
        <v>1752120</v>
      </c>
      <c r="Q34" s="94">
        <v>3274</v>
      </c>
      <c r="R34" s="94">
        <v>1755394</v>
      </c>
      <c r="T34" s="138">
        <f t="shared" si="1"/>
        <v>0</v>
      </c>
      <c r="U34" s="128" t="s">
        <v>569</v>
      </c>
      <c r="V34" s="200" t="s">
        <v>92</v>
      </c>
      <c r="W34" s="202">
        <v>247</v>
      </c>
      <c r="X34" s="202" t="s">
        <v>115</v>
      </c>
      <c r="Y34" s="145">
        <v>90041</v>
      </c>
      <c r="Z34" s="204">
        <v>28987</v>
      </c>
      <c r="AA34" s="145"/>
      <c r="AB34" s="128" t="s">
        <v>569</v>
      </c>
      <c r="AC34" s="200" t="s">
        <v>92</v>
      </c>
      <c r="AD34" s="201" t="s">
        <v>578</v>
      </c>
      <c r="AE34" s="201"/>
      <c r="AF34" s="202">
        <v>247</v>
      </c>
      <c r="AG34" s="202">
        <v>247</v>
      </c>
      <c r="AH34" s="202" t="s">
        <v>115</v>
      </c>
      <c r="AI34" s="21"/>
      <c r="AJ34" s="21"/>
      <c r="AK34" s="22"/>
      <c r="AL34" s="22"/>
      <c r="AM34" s="22"/>
      <c r="AN34" s="22"/>
      <c r="AO34" s="23"/>
      <c r="AP34" s="128" t="s">
        <v>570</v>
      </c>
    </row>
    <row r="35" spans="1:42" s="207" customFormat="1" x14ac:dyDescent="0.2">
      <c r="A35" s="209">
        <v>96785590</v>
      </c>
      <c r="B35" s="207" t="s">
        <v>1</v>
      </c>
      <c r="C35" s="205" t="s">
        <v>92</v>
      </c>
      <c r="D35" s="205" t="s">
        <v>1006</v>
      </c>
      <c r="E35" s="206">
        <v>247</v>
      </c>
      <c r="F35" s="206" t="s">
        <v>114</v>
      </c>
      <c r="G35" s="206" t="s">
        <v>64</v>
      </c>
      <c r="H35" s="17">
        <v>25</v>
      </c>
      <c r="I35" s="206" t="s">
        <v>116</v>
      </c>
      <c r="J35" s="208" t="s">
        <v>687</v>
      </c>
      <c r="K35" s="194">
        <v>6.3</v>
      </c>
      <c r="L35" s="206" t="s">
        <v>219</v>
      </c>
      <c r="M35" s="194">
        <v>25</v>
      </c>
      <c r="N35" s="212">
        <v>25000</v>
      </c>
      <c r="O35" s="234">
        <v>3182.92</v>
      </c>
      <c r="P35" s="212">
        <f t="shared" si="2"/>
        <v>82922</v>
      </c>
      <c r="Q35" s="212">
        <v>155</v>
      </c>
      <c r="R35" s="212">
        <v>83077</v>
      </c>
      <c r="T35" s="195">
        <f t="shared" si="1"/>
        <v>0</v>
      </c>
      <c r="U35" s="199" t="s">
        <v>569</v>
      </c>
      <c r="V35" s="205" t="s">
        <v>92</v>
      </c>
      <c r="W35" s="206">
        <v>247</v>
      </c>
      <c r="X35" s="206" t="s">
        <v>116</v>
      </c>
      <c r="Y35" s="145">
        <v>4254</v>
      </c>
      <c r="Z35" s="204">
        <v>1372</v>
      </c>
      <c r="AA35" s="145"/>
      <c r="AB35" s="199" t="s">
        <v>569</v>
      </c>
      <c r="AC35" s="205" t="s">
        <v>92</v>
      </c>
      <c r="AD35" s="81" t="s">
        <v>578</v>
      </c>
      <c r="AE35" s="81"/>
      <c r="AF35" s="206">
        <v>247</v>
      </c>
      <c r="AG35" s="206">
        <v>247</v>
      </c>
      <c r="AH35" s="206" t="s">
        <v>116</v>
      </c>
      <c r="AI35" s="84"/>
      <c r="AJ35" s="84"/>
      <c r="AK35" s="143"/>
      <c r="AL35" s="143"/>
      <c r="AM35" s="143"/>
      <c r="AN35" s="143"/>
      <c r="AO35" s="82"/>
      <c r="AP35" s="199" t="s">
        <v>570</v>
      </c>
    </row>
    <row r="36" spans="1:42" s="207" customFormat="1" x14ac:dyDescent="0.2">
      <c r="A36" s="209">
        <v>96785590</v>
      </c>
      <c r="B36" s="207" t="s">
        <v>1</v>
      </c>
      <c r="C36" s="205" t="s">
        <v>172</v>
      </c>
      <c r="D36" s="205" t="s">
        <v>1006</v>
      </c>
      <c r="E36" s="206">
        <v>247</v>
      </c>
      <c r="F36" s="206" t="s">
        <v>114</v>
      </c>
      <c r="G36" s="206" t="s">
        <v>64</v>
      </c>
      <c r="H36" s="17">
        <v>27</v>
      </c>
      <c r="I36" s="206" t="s">
        <v>117</v>
      </c>
      <c r="J36" s="208" t="s">
        <v>688</v>
      </c>
      <c r="K36" s="194">
        <v>7.3</v>
      </c>
      <c r="L36" s="206" t="s">
        <v>219</v>
      </c>
      <c r="M36" s="194">
        <v>25</v>
      </c>
      <c r="N36" s="212">
        <v>27000</v>
      </c>
      <c r="O36" s="130">
        <v>80774.28</v>
      </c>
      <c r="P36" s="212">
        <f t="shared" si="2"/>
        <v>2104337</v>
      </c>
      <c r="Q36" s="212">
        <v>3941</v>
      </c>
      <c r="R36" s="212">
        <v>2108278</v>
      </c>
      <c r="T36" s="195">
        <f t="shared" si="1"/>
        <v>0</v>
      </c>
      <c r="U36" s="199" t="s">
        <v>569</v>
      </c>
      <c r="V36" s="205" t="s">
        <v>92</v>
      </c>
      <c r="W36" s="206">
        <v>247</v>
      </c>
      <c r="X36" s="206" t="s">
        <v>117</v>
      </c>
      <c r="Y36" s="204"/>
      <c r="Z36" s="204"/>
      <c r="AA36" s="145"/>
      <c r="AB36" s="199" t="s">
        <v>569</v>
      </c>
      <c r="AC36" s="205" t="s">
        <v>92</v>
      </c>
      <c r="AD36" s="81" t="s">
        <v>574</v>
      </c>
      <c r="AE36" s="81"/>
      <c r="AF36" s="206">
        <v>247</v>
      </c>
      <c r="AG36" s="206">
        <v>247</v>
      </c>
      <c r="AH36" s="206" t="s">
        <v>117</v>
      </c>
      <c r="AI36" s="84"/>
      <c r="AJ36" s="84"/>
      <c r="AK36" s="143"/>
      <c r="AL36" s="143"/>
      <c r="AM36" s="143"/>
      <c r="AN36" s="143"/>
      <c r="AO36" s="82"/>
      <c r="AP36" s="199" t="s">
        <v>570</v>
      </c>
    </row>
    <row r="37" spans="1:42" s="210" customFormat="1" x14ac:dyDescent="0.2">
      <c r="A37" s="209"/>
      <c r="B37" s="207"/>
      <c r="C37" s="205"/>
      <c r="D37" s="205"/>
      <c r="E37" s="206"/>
      <c r="F37" s="206"/>
      <c r="G37" s="206"/>
      <c r="H37" s="17"/>
      <c r="I37" s="206"/>
      <c r="J37" s="208"/>
      <c r="K37" s="194"/>
      <c r="L37" s="206"/>
      <c r="M37" s="194"/>
      <c r="N37" s="212"/>
      <c r="O37" s="212"/>
      <c r="P37" s="212"/>
      <c r="Q37" s="212"/>
      <c r="R37" s="212"/>
      <c r="S37" s="207"/>
      <c r="T37" s="195"/>
      <c r="U37" s="128" t="s">
        <v>569</v>
      </c>
      <c r="V37" s="200"/>
      <c r="W37" s="202"/>
      <c r="X37" s="202"/>
      <c r="Y37" s="204"/>
      <c r="Z37" s="204"/>
      <c r="AA37" s="145"/>
      <c r="AB37" s="128" t="s">
        <v>569</v>
      </c>
      <c r="AC37" s="200"/>
      <c r="AD37" s="201"/>
      <c r="AE37" s="201"/>
      <c r="AF37" s="202"/>
      <c r="AG37" s="202"/>
      <c r="AH37" s="202"/>
      <c r="AI37" s="21"/>
      <c r="AJ37" s="21"/>
      <c r="AK37" s="22"/>
      <c r="AL37" s="22"/>
      <c r="AM37" s="22"/>
      <c r="AN37" s="22"/>
      <c r="AO37" s="23"/>
      <c r="AP37" s="128" t="s">
        <v>570</v>
      </c>
    </row>
    <row r="38" spans="1:42" s="210" customFormat="1" x14ac:dyDescent="0.2">
      <c r="A38" s="209">
        <v>96847360</v>
      </c>
      <c r="B38" s="207" t="s">
        <v>2</v>
      </c>
      <c r="C38" s="205" t="s">
        <v>549</v>
      </c>
      <c r="D38" s="205" t="s">
        <v>1006</v>
      </c>
      <c r="E38" s="206">
        <v>270</v>
      </c>
      <c r="F38" s="206" t="s">
        <v>121</v>
      </c>
      <c r="G38" s="206" t="s">
        <v>64</v>
      </c>
      <c r="H38" s="17">
        <v>450</v>
      </c>
      <c r="I38" s="206" t="s">
        <v>85</v>
      </c>
      <c r="J38" s="208" t="s">
        <v>689</v>
      </c>
      <c r="K38" s="194">
        <v>7</v>
      </c>
      <c r="L38" s="206" t="s">
        <v>218</v>
      </c>
      <c r="M38" s="194">
        <v>21</v>
      </c>
      <c r="N38" s="212">
        <v>450000</v>
      </c>
      <c r="O38" s="212">
        <v>122997</v>
      </c>
      <c r="P38" s="212">
        <f t="shared" ref="P38:P44" si="3">ROUND((O38*$F$8/1000),0)</f>
        <v>3204326</v>
      </c>
      <c r="Q38" s="212">
        <v>110255</v>
      </c>
      <c r="R38" s="212">
        <v>3314581</v>
      </c>
      <c r="S38" s="207"/>
      <c r="T38" s="195">
        <f>P38+Q38-R38</f>
        <v>0</v>
      </c>
      <c r="U38" s="128" t="s">
        <v>569</v>
      </c>
      <c r="V38" s="200" t="s">
        <v>549</v>
      </c>
      <c r="W38" s="202">
        <v>270</v>
      </c>
      <c r="X38" s="202" t="s">
        <v>85</v>
      </c>
      <c r="Y38" s="204"/>
      <c r="Z38" s="204"/>
      <c r="AA38" s="145"/>
      <c r="AB38" s="128" t="s">
        <v>569</v>
      </c>
      <c r="AC38" s="200" t="s">
        <v>549</v>
      </c>
      <c r="AD38" s="200" t="s">
        <v>575</v>
      </c>
      <c r="AE38" s="200"/>
      <c r="AF38" s="202">
        <v>270</v>
      </c>
      <c r="AG38" s="202">
        <v>270</v>
      </c>
      <c r="AH38" s="202" t="s">
        <v>85</v>
      </c>
      <c r="AI38" s="21"/>
      <c r="AJ38" s="21"/>
      <c r="AK38" s="22"/>
      <c r="AL38" s="22"/>
      <c r="AM38" s="22"/>
      <c r="AN38" s="22"/>
      <c r="AO38" s="23"/>
      <c r="AP38" s="128" t="s">
        <v>570</v>
      </c>
    </row>
    <row r="39" spans="1:42" s="210" customFormat="1" x14ac:dyDescent="0.2">
      <c r="A39" s="209">
        <v>96847360</v>
      </c>
      <c r="B39" s="207" t="s">
        <v>2</v>
      </c>
      <c r="C39" s="205" t="s">
        <v>550</v>
      </c>
      <c r="D39" s="205" t="s">
        <v>1006</v>
      </c>
      <c r="E39" s="206">
        <v>270</v>
      </c>
      <c r="F39" s="206" t="s">
        <v>121</v>
      </c>
      <c r="G39" s="206" t="s">
        <v>64</v>
      </c>
      <c r="H39" s="17">
        <v>80</v>
      </c>
      <c r="I39" s="206" t="s">
        <v>86</v>
      </c>
      <c r="J39" s="208" t="s">
        <v>690</v>
      </c>
      <c r="K39" s="194">
        <v>7</v>
      </c>
      <c r="L39" s="206" t="s">
        <v>218</v>
      </c>
      <c r="M39" s="194">
        <v>21</v>
      </c>
      <c r="N39" s="212">
        <v>80000</v>
      </c>
      <c r="O39" s="212">
        <v>213381</v>
      </c>
      <c r="P39" s="212">
        <f t="shared" si="3"/>
        <v>5559017</v>
      </c>
      <c r="Q39" s="212">
        <v>191274</v>
      </c>
      <c r="R39" s="212">
        <v>5750291</v>
      </c>
      <c r="S39" s="207"/>
      <c r="T39" s="195">
        <f t="shared" si="1"/>
        <v>0</v>
      </c>
      <c r="U39" s="128" t="s">
        <v>569</v>
      </c>
      <c r="V39" s="200" t="s">
        <v>549</v>
      </c>
      <c r="W39" s="202">
        <v>270</v>
      </c>
      <c r="X39" s="202" t="s">
        <v>86</v>
      </c>
      <c r="Y39" s="204"/>
      <c r="Z39" s="204"/>
      <c r="AA39" s="145"/>
      <c r="AB39" s="128" t="s">
        <v>569</v>
      </c>
      <c r="AC39" s="200" t="s">
        <v>549</v>
      </c>
      <c r="AD39" s="200" t="s">
        <v>575</v>
      </c>
      <c r="AE39" s="200"/>
      <c r="AF39" s="202">
        <v>270</v>
      </c>
      <c r="AG39" s="202">
        <v>270</v>
      </c>
      <c r="AH39" s="202" t="s">
        <v>86</v>
      </c>
      <c r="AI39" s="21"/>
      <c r="AJ39" s="21"/>
      <c r="AK39" s="22"/>
      <c r="AL39" s="22"/>
      <c r="AM39" s="22"/>
      <c r="AN39" s="22"/>
      <c r="AO39" s="23"/>
      <c r="AP39" s="128" t="s">
        <v>570</v>
      </c>
    </row>
    <row r="40" spans="1:42" s="210" customFormat="1" x14ac:dyDescent="0.2">
      <c r="A40" s="209">
        <v>96819300</v>
      </c>
      <c r="B40" s="207" t="s">
        <v>4</v>
      </c>
      <c r="C40" s="205" t="s">
        <v>173</v>
      </c>
      <c r="D40" s="205" t="s">
        <v>1006</v>
      </c>
      <c r="E40" s="206">
        <v>271</v>
      </c>
      <c r="F40" s="206" t="s">
        <v>122</v>
      </c>
      <c r="G40" s="206" t="s">
        <v>64</v>
      </c>
      <c r="H40" s="17">
        <v>185</v>
      </c>
      <c r="I40" s="206" t="s">
        <v>65</v>
      </c>
      <c r="J40" s="208" t="s">
        <v>691</v>
      </c>
      <c r="K40" s="194">
        <v>5.5</v>
      </c>
      <c r="L40" s="206" t="s">
        <v>219</v>
      </c>
      <c r="M40" s="194">
        <v>5</v>
      </c>
      <c r="N40" s="212">
        <v>185000</v>
      </c>
      <c r="O40" s="212">
        <v>0</v>
      </c>
      <c r="P40" s="212">
        <f t="shared" si="3"/>
        <v>0</v>
      </c>
      <c r="Q40" s="212">
        <v>0</v>
      </c>
      <c r="R40" s="212">
        <v>0</v>
      </c>
      <c r="S40" s="207"/>
      <c r="T40" s="195">
        <f t="shared" si="1"/>
        <v>0</v>
      </c>
      <c r="U40" s="128" t="s">
        <v>569</v>
      </c>
      <c r="V40" s="200" t="s">
        <v>123</v>
      </c>
      <c r="W40" s="202">
        <v>271</v>
      </c>
      <c r="X40" s="202" t="s">
        <v>65</v>
      </c>
      <c r="Y40" s="204"/>
      <c r="Z40" s="204"/>
      <c r="AA40" s="145"/>
      <c r="AB40" s="128" t="s">
        <v>569</v>
      </c>
      <c r="AC40" s="200" t="s">
        <v>123</v>
      </c>
      <c r="AD40" s="201" t="s">
        <v>579</v>
      </c>
      <c r="AE40" s="201"/>
      <c r="AF40" s="202">
        <v>271</v>
      </c>
      <c r="AG40" s="202">
        <v>271</v>
      </c>
      <c r="AH40" s="202" t="s">
        <v>65</v>
      </c>
      <c r="AI40" s="21"/>
      <c r="AJ40" s="21"/>
      <c r="AK40" s="22"/>
      <c r="AL40" s="22"/>
      <c r="AM40" s="22"/>
      <c r="AN40" s="22"/>
      <c r="AO40" s="23"/>
      <c r="AP40" s="128" t="s">
        <v>570</v>
      </c>
    </row>
    <row r="41" spans="1:42" s="210" customFormat="1" x14ac:dyDescent="0.2">
      <c r="A41" s="209">
        <v>96819300</v>
      </c>
      <c r="B41" s="207" t="s">
        <v>4</v>
      </c>
      <c r="C41" s="205" t="s">
        <v>173</v>
      </c>
      <c r="D41" s="205" t="s">
        <v>1006</v>
      </c>
      <c r="E41" s="206">
        <v>271</v>
      </c>
      <c r="F41" s="206" t="s">
        <v>122</v>
      </c>
      <c r="G41" s="206" t="s">
        <v>64</v>
      </c>
      <c r="H41" s="17">
        <v>47</v>
      </c>
      <c r="I41" s="206" t="s">
        <v>90</v>
      </c>
      <c r="J41" s="208" t="s">
        <v>692</v>
      </c>
      <c r="K41" s="194">
        <v>5.5</v>
      </c>
      <c r="L41" s="206" t="s">
        <v>219</v>
      </c>
      <c r="M41" s="194">
        <v>5</v>
      </c>
      <c r="N41" s="212">
        <v>47000</v>
      </c>
      <c r="O41" s="212">
        <v>0</v>
      </c>
      <c r="P41" s="212">
        <f t="shared" si="3"/>
        <v>0</v>
      </c>
      <c r="Q41" s="212">
        <v>0</v>
      </c>
      <c r="R41" s="212">
        <v>0</v>
      </c>
      <c r="S41" s="207"/>
      <c r="T41" s="195">
        <f t="shared" si="1"/>
        <v>0</v>
      </c>
      <c r="U41" s="128" t="s">
        <v>569</v>
      </c>
      <c r="V41" s="200" t="s">
        <v>123</v>
      </c>
      <c r="W41" s="202">
        <v>271</v>
      </c>
      <c r="X41" s="202" t="s">
        <v>90</v>
      </c>
      <c r="Y41" s="238"/>
      <c r="Z41" s="238"/>
      <c r="AA41" s="145"/>
      <c r="AB41" s="128" t="s">
        <v>569</v>
      </c>
      <c r="AC41" s="200" t="s">
        <v>123</v>
      </c>
      <c r="AD41" s="201" t="s">
        <v>579</v>
      </c>
      <c r="AE41" s="201"/>
      <c r="AF41" s="202">
        <v>271</v>
      </c>
      <c r="AG41" s="202">
        <v>271</v>
      </c>
      <c r="AH41" s="202" t="s">
        <v>90</v>
      </c>
      <c r="AI41" s="21"/>
      <c r="AJ41" s="21"/>
      <c r="AK41" s="22"/>
      <c r="AL41" s="22"/>
      <c r="AM41" s="22"/>
      <c r="AN41" s="22"/>
      <c r="AO41" s="23"/>
      <c r="AP41" s="128" t="s">
        <v>570</v>
      </c>
    </row>
    <row r="42" spans="1:42" s="210" customFormat="1" x14ac:dyDescent="0.2">
      <c r="A42" s="209">
        <v>96819300</v>
      </c>
      <c r="B42" s="207" t="s">
        <v>4</v>
      </c>
      <c r="C42" s="205" t="s">
        <v>173</v>
      </c>
      <c r="D42" s="205" t="s">
        <v>1006</v>
      </c>
      <c r="E42" s="206">
        <v>271</v>
      </c>
      <c r="F42" s="206" t="s">
        <v>122</v>
      </c>
      <c r="G42" s="206" t="s">
        <v>64</v>
      </c>
      <c r="H42" s="17">
        <v>795</v>
      </c>
      <c r="I42" s="206" t="s">
        <v>97</v>
      </c>
      <c r="J42" s="208" t="s">
        <v>693</v>
      </c>
      <c r="K42" s="194">
        <v>6.5</v>
      </c>
      <c r="L42" s="206" t="s">
        <v>219</v>
      </c>
      <c r="M42" s="194">
        <v>22.25</v>
      </c>
      <c r="N42" s="212">
        <v>795000</v>
      </c>
      <c r="O42" s="211">
        <v>125826.61</v>
      </c>
      <c r="P42" s="212">
        <f t="shared" si="3"/>
        <v>3278044</v>
      </c>
      <c r="Q42" s="212">
        <v>22616</v>
      </c>
      <c r="R42" s="212">
        <v>3300660</v>
      </c>
      <c r="S42" s="207"/>
      <c r="T42" s="195">
        <f t="shared" si="1"/>
        <v>0</v>
      </c>
      <c r="U42" s="128" t="s">
        <v>569</v>
      </c>
      <c r="V42" s="200" t="s">
        <v>123</v>
      </c>
      <c r="W42" s="202">
        <v>271</v>
      </c>
      <c r="X42" s="202" t="s">
        <v>97</v>
      </c>
      <c r="Y42" s="204"/>
      <c r="Z42" s="204"/>
      <c r="AA42" s="145"/>
      <c r="AB42" s="128" t="s">
        <v>569</v>
      </c>
      <c r="AC42" s="200" t="s">
        <v>123</v>
      </c>
      <c r="AD42" s="201" t="s">
        <v>579</v>
      </c>
      <c r="AE42" s="201"/>
      <c r="AF42" s="202">
        <v>271</v>
      </c>
      <c r="AG42" s="202">
        <v>271</v>
      </c>
      <c r="AH42" s="202" t="s">
        <v>97</v>
      </c>
      <c r="AI42" s="21"/>
      <c r="AJ42" s="21"/>
      <c r="AK42" s="22"/>
      <c r="AL42" s="22"/>
      <c r="AM42" s="22"/>
      <c r="AN42" s="22"/>
      <c r="AO42" s="23"/>
      <c r="AP42" s="128" t="s">
        <v>570</v>
      </c>
    </row>
    <row r="43" spans="1:42" s="210" customFormat="1" x14ac:dyDescent="0.2">
      <c r="A43" s="209">
        <v>96819300</v>
      </c>
      <c r="B43" s="207" t="s">
        <v>4</v>
      </c>
      <c r="C43" s="205" t="s">
        <v>173</v>
      </c>
      <c r="D43" s="205" t="s">
        <v>1006</v>
      </c>
      <c r="E43" s="206">
        <v>271</v>
      </c>
      <c r="F43" s="206" t="s">
        <v>122</v>
      </c>
      <c r="G43" s="206" t="s">
        <v>64</v>
      </c>
      <c r="H43" s="17">
        <v>203</v>
      </c>
      <c r="I43" s="206" t="s">
        <v>100</v>
      </c>
      <c r="J43" s="208" t="s">
        <v>694</v>
      </c>
      <c r="K43" s="194">
        <v>6.5</v>
      </c>
      <c r="L43" s="206" t="s">
        <v>219</v>
      </c>
      <c r="M43" s="194">
        <v>22.25</v>
      </c>
      <c r="N43" s="212">
        <v>203000</v>
      </c>
      <c r="O43" s="211">
        <v>31730.16</v>
      </c>
      <c r="P43" s="212">
        <f t="shared" si="3"/>
        <v>826636</v>
      </c>
      <c r="Q43" s="212">
        <v>5704</v>
      </c>
      <c r="R43" s="212">
        <v>832340</v>
      </c>
      <c r="S43" s="207"/>
      <c r="T43" s="195">
        <f t="shared" si="1"/>
        <v>0</v>
      </c>
      <c r="U43" s="128" t="s">
        <v>569</v>
      </c>
      <c r="V43" s="200" t="s">
        <v>123</v>
      </c>
      <c r="W43" s="202">
        <v>271</v>
      </c>
      <c r="X43" s="202" t="s">
        <v>100</v>
      </c>
      <c r="Y43" s="204"/>
      <c r="Z43" s="204"/>
      <c r="AA43" s="145"/>
      <c r="AB43" s="128" t="s">
        <v>569</v>
      </c>
      <c r="AC43" s="200" t="s">
        <v>123</v>
      </c>
      <c r="AD43" s="201" t="s">
        <v>579</v>
      </c>
      <c r="AE43" s="201"/>
      <c r="AF43" s="202">
        <v>271</v>
      </c>
      <c r="AG43" s="202">
        <v>271</v>
      </c>
      <c r="AH43" s="202" t="s">
        <v>100</v>
      </c>
      <c r="AI43" s="21"/>
      <c r="AJ43" s="21"/>
      <c r="AK43" s="22"/>
      <c r="AL43" s="22"/>
      <c r="AM43" s="22"/>
      <c r="AN43" s="22"/>
      <c r="AO43" s="23"/>
      <c r="AP43" s="128" t="s">
        <v>570</v>
      </c>
    </row>
    <row r="44" spans="1:42" s="210" customFormat="1" x14ac:dyDescent="0.2">
      <c r="A44" s="209">
        <v>96819300</v>
      </c>
      <c r="B44" s="207" t="s">
        <v>4</v>
      </c>
      <c r="C44" s="205" t="s">
        <v>178</v>
      </c>
      <c r="D44" s="205" t="s">
        <v>1006</v>
      </c>
      <c r="E44" s="206">
        <v>271</v>
      </c>
      <c r="F44" s="206" t="s">
        <v>122</v>
      </c>
      <c r="G44" s="206" t="s">
        <v>64</v>
      </c>
      <c r="H44" s="17">
        <v>90</v>
      </c>
      <c r="I44" s="206" t="s">
        <v>112</v>
      </c>
      <c r="J44" s="208" t="s">
        <v>695</v>
      </c>
      <c r="K44" s="194">
        <v>6.5</v>
      </c>
      <c r="L44" s="206" t="s">
        <v>219</v>
      </c>
      <c r="M44" s="194">
        <v>22.25</v>
      </c>
      <c r="N44" s="212">
        <v>90000</v>
      </c>
      <c r="O44" s="212">
        <v>227850.1</v>
      </c>
      <c r="P44" s="212">
        <f t="shared" si="3"/>
        <v>5935967</v>
      </c>
      <c r="Q44" s="212">
        <v>40954</v>
      </c>
      <c r="R44" s="212">
        <v>5976921</v>
      </c>
      <c r="S44" s="207"/>
      <c r="T44" s="195">
        <f t="shared" si="1"/>
        <v>0</v>
      </c>
      <c r="U44" s="128" t="s">
        <v>569</v>
      </c>
      <c r="V44" s="200" t="s">
        <v>123</v>
      </c>
      <c r="W44" s="202">
        <v>271</v>
      </c>
      <c r="X44" s="202" t="s">
        <v>112</v>
      </c>
      <c r="Y44" s="204"/>
      <c r="Z44" s="204"/>
      <c r="AA44" s="145"/>
      <c r="AB44" s="128" t="s">
        <v>569</v>
      </c>
      <c r="AC44" s="200" t="s">
        <v>123</v>
      </c>
      <c r="AD44" s="201" t="s">
        <v>579</v>
      </c>
      <c r="AE44" s="201"/>
      <c r="AF44" s="202">
        <v>271</v>
      </c>
      <c r="AG44" s="202">
        <v>271</v>
      </c>
      <c r="AH44" s="202" t="s">
        <v>112</v>
      </c>
      <c r="AI44" s="21"/>
      <c r="AJ44" s="21"/>
      <c r="AK44" s="22"/>
      <c r="AL44" s="22"/>
      <c r="AM44" s="22"/>
      <c r="AN44" s="22"/>
      <c r="AO44" s="23"/>
      <c r="AP44" s="128" t="s">
        <v>570</v>
      </c>
    </row>
    <row r="45" spans="1:42" s="210" customFormat="1" x14ac:dyDescent="0.2">
      <c r="A45" s="209"/>
      <c r="B45" s="207"/>
      <c r="C45" s="205"/>
      <c r="D45" s="205"/>
      <c r="E45" s="206"/>
      <c r="F45" s="206"/>
      <c r="G45" s="27"/>
      <c r="H45" s="17"/>
      <c r="I45" s="206"/>
      <c r="J45" s="208"/>
      <c r="K45" s="194"/>
      <c r="L45" s="206"/>
      <c r="M45" s="194"/>
      <c r="N45" s="212"/>
      <c r="O45" s="212"/>
      <c r="P45" s="212"/>
      <c r="Q45" s="212"/>
      <c r="R45" s="212"/>
      <c r="S45" s="207"/>
      <c r="T45" s="195"/>
      <c r="U45" s="128"/>
      <c r="V45" s="200"/>
      <c r="W45" s="202"/>
      <c r="X45" s="202"/>
      <c r="Y45" s="204"/>
      <c r="Z45" s="204"/>
      <c r="AA45" s="145"/>
      <c r="AB45" s="128"/>
      <c r="AC45" s="200"/>
      <c r="AD45" s="200"/>
      <c r="AE45" s="200"/>
      <c r="AF45" s="202"/>
      <c r="AG45" s="202"/>
      <c r="AH45" s="202"/>
      <c r="AI45" s="28"/>
      <c r="AJ45" s="28"/>
      <c r="AK45" s="22"/>
      <c r="AL45" s="22"/>
      <c r="AM45" s="22"/>
      <c r="AN45" s="22"/>
      <c r="AO45" s="23"/>
      <c r="AP45" s="128"/>
    </row>
    <row r="46" spans="1:42" s="210" customFormat="1" x14ac:dyDescent="0.2">
      <c r="A46" s="209">
        <v>96819300</v>
      </c>
      <c r="B46" s="207" t="s">
        <v>4</v>
      </c>
      <c r="C46" s="205" t="s">
        <v>173</v>
      </c>
      <c r="D46" s="205" t="s">
        <v>1006</v>
      </c>
      <c r="E46" s="206">
        <v>282</v>
      </c>
      <c r="F46" s="206" t="s">
        <v>6</v>
      </c>
      <c r="G46" s="206" t="s">
        <v>64</v>
      </c>
      <c r="H46" s="17">
        <v>280</v>
      </c>
      <c r="I46" s="206" t="s">
        <v>66</v>
      </c>
      <c r="J46" s="208" t="s">
        <v>696</v>
      </c>
      <c r="K46" s="194">
        <v>5</v>
      </c>
      <c r="L46" s="206" t="s">
        <v>219</v>
      </c>
      <c r="M46" s="194">
        <v>5</v>
      </c>
      <c r="N46" s="212">
        <v>280000</v>
      </c>
      <c r="O46" s="212">
        <v>0</v>
      </c>
      <c r="P46" s="212">
        <f t="shared" ref="P46:P52" si="4">ROUND((O46*$F$8/1000),0)</f>
        <v>0</v>
      </c>
      <c r="Q46" s="212">
        <v>0</v>
      </c>
      <c r="R46" s="212">
        <v>0</v>
      </c>
      <c r="S46" s="207"/>
      <c r="T46" s="195">
        <f t="shared" ref="T46:T69" si="5">P46+Q46-R46</f>
        <v>0</v>
      </c>
      <c r="U46" s="128" t="s">
        <v>569</v>
      </c>
      <c r="V46" s="200" t="s">
        <v>580</v>
      </c>
      <c r="W46" s="202">
        <v>282</v>
      </c>
      <c r="X46" s="202" t="s">
        <v>66</v>
      </c>
      <c r="Y46" s="204"/>
      <c r="Z46" s="204"/>
      <c r="AA46" s="145"/>
      <c r="AB46" s="128" t="s">
        <v>569</v>
      </c>
      <c r="AC46" s="200" t="s">
        <v>580</v>
      </c>
      <c r="AD46" s="201" t="s">
        <v>581</v>
      </c>
      <c r="AE46" s="201"/>
      <c r="AF46" s="202">
        <v>282</v>
      </c>
      <c r="AG46" s="202">
        <v>282</v>
      </c>
      <c r="AH46" s="202" t="s">
        <v>66</v>
      </c>
      <c r="AI46" s="28">
        <v>37246</v>
      </c>
      <c r="AJ46" s="28"/>
      <c r="AK46" s="22"/>
      <c r="AL46" s="22"/>
      <c r="AM46" s="22"/>
      <c r="AN46" s="22"/>
      <c r="AO46" s="23"/>
      <c r="AP46" s="128" t="s">
        <v>570</v>
      </c>
    </row>
    <row r="47" spans="1:42" s="210" customFormat="1" x14ac:dyDescent="0.2">
      <c r="A47" s="209">
        <v>96819300</v>
      </c>
      <c r="B47" s="207" t="s">
        <v>4</v>
      </c>
      <c r="C47" s="205" t="s">
        <v>173</v>
      </c>
      <c r="D47" s="205" t="s">
        <v>1006</v>
      </c>
      <c r="E47" s="206">
        <v>282</v>
      </c>
      <c r="F47" s="206" t="s">
        <v>6</v>
      </c>
      <c r="G47" s="206" t="s">
        <v>64</v>
      </c>
      <c r="H47" s="17">
        <v>73</v>
      </c>
      <c r="I47" s="206" t="s">
        <v>76</v>
      </c>
      <c r="J47" s="208" t="s">
        <v>697</v>
      </c>
      <c r="K47" s="194">
        <v>5</v>
      </c>
      <c r="L47" s="206" t="s">
        <v>219</v>
      </c>
      <c r="M47" s="194">
        <v>5</v>
      </c>
      <c r="N47" s="212">
        <v>73000</v>
      </c>
      <c r="O47" s="212">
        <v>0</v>
      </c>
      <c r="P47" s="212">
        <f t="shared" si="4"/>
        <v>0</v>
      </c>
      <c r="Q47" s="212">
        <v>0</v>
      </c>
      <c r="R47" s="212">
        <v>0</v>
      </c>
      <c r="S47" s="207"/>
      <c r="T47" s="195">
        <f t="shared" si="5"/>
        <v>0</v>
      </c>
      <c r="U47" s="128" t="s">
        <v>569</v>
      </c>
      <c r="V47" s="200" t="s">
        <v>580</v>
      </c>
      <c r="W47" s="202">
        <v>282</v>
      </c>
      <c r="X47" s="202" t="s">
        <v>76</v>
      </c>
      <c r="Y47" s="204"/>
      <c r="Z47" s="204"/>
      <c r="AA47" s="145"/>
      <c r="AB47" s="128" t="s">
        <v>569</v>
      </c>
      <c r="AC47" s="200" t="s">
        <v>580</v>
      </c>
      <c r="AD47" s="201" t="s">
        <v>581</v>
      </c>
      <c r="AE47" s="201"/>
      <c r="AF47" s="202">
        <v>282</v>
      </c>
      <c r="AG47" s="202">
        <v>282</v>
      </c>
      <c r="AH47" s="202" t="s">
        <v>76</v>
      </c>
      <c r="AI47" s="28">
        <v>37246</v>
      </c>
      <c r="AJ47" s="28"/>
      <c r="AK47" s="22"/>
      <c r="AL47" s="22"/>
      <c r="AM47" s="22"/>
      <c r="AN47" s="22"/>
      <c r="AO47" s="23"/>
      <c r="AP47" s="128" t="s">
        <v>570</v>
      </c>
    </row>
    <row r="48" spans="1:42" s="210" customFormat="1" x14ac:dyDescent="0.2">
      <c r="A48" s="222">
        <v>96819300</v>
      </c>
      <c r="B48" s="210" t="s">
        <v>4</v>
      </c>
      <c r="C48" s="200" t="s">
        <v>173</v>
      </c>
      <c r="D48" s="205" t="s">
        <v>1006</v>
      </c>
      <c r="E48" s="202">
        <v>282</v>
      </c>
      <c r="F48" s="202" t="s">
        <v>6</v>
      </c>
      <c r="G48" s="202" t="s">
        <v>64</v>
      </c>
      <c r="H48" s="46">
        <v>1090</v>
      </c>
      <c r="I48" s="202" t="s">
        <v>77</v>
      </c>
      <c r="J48" s="126" t="s">
        <v>698</v>
      </c>
      <c r="K48" s="47">
        <v>6</v>
      </c>
      <c r="L48" s="202" t="s">
        <v>219</v>
      </c>
      <c r="M48" s="47">
        <v>25</v>
      </c>
      <c r="N48" s="211">
        <v>1090000</v>
      </c>
      <c r="O48" s="211">
        <v>156459.93</v>
      </c>
      <c r="P48" s="211">
        <f t="shared" si="4"/>
        <v>4076105</v>
      </c>
      <c r="Q48" s="211">
        <v>5851</v>
      </c>
      <c r="R48" s="211">
        <v>4081956</v>
      </c>
      <c r="T48" s="138">
        <f>P48+Q48-R48</f>
        <v>0</v>
      </c>
      <c r="U48" s="128" t="s">
        <v>569</v>
      </c>
      <c r="V48" s="200" t="s">
        <v>580</v>
      </c>
      <c r="W48" s="202">
        <v>282</v>
      </c>
      <c r="X48" s="202" t="s">
        <v>77</v>
      </c>
      <c r="Y48" s="204">
        <v>403429</v>
      </c>
      <c r="Z48" s="204">
        <v>65732</v>
      </c>
      <c r="AA48" s="145"/>
      <c r="AB48" s="128" t="s">
        <v>569</v>
      </c>
      <c r="AC48" s="200" t="s">
        <v>580</v>
      </c>
      <c r="AD48" s="201" t="s">
        <v>581</v>
      </c>
      <c r="AE48" s="201"/>
      <c r="AF48" s="202">
        <v>282</v>
      </c>
      <c r="AG48" s="202">
        <v>282</v>
      </c>
      <c r="AH48" s="202" t="s">
        <v>77</v>
      </c>
      <c r="AI48" s="28">
        <v>37246</v>
      </c>
      <c r="AJ48" s="28"/>
      <c r="AK48" s="22"/>
      <c r="AL48" s="22"/>
      <c r="AM48" s="22"/>
      <c r="AN48" s="22"/>
      <c r="AO48" s="23"/>
      <c r="AP48" s="128" t="s">
        <v>570</v>
      </c>
    </row>
    <row r="49" spans="1:42" s="210" customFormat="1" x14ac:dyDescent="0.2">
      <c r="A49" s="222">
        <v>96819300</v>
      </c>
      <c r="B49" s="210" t="s">
        <v>4</v>
      </c>
      <c r="C49" s="200" t="s">
        <v>173</v>
      </c>
      <c r="D49" s="205" t="s">
        <v>1006</v>
      </c>
      <c r="E49" s="202">
        <v>282</v>
      </c>
      <c r="F49" s="202" t="s">
        <v>6</v>
      </c>
      <c r="G49" s="202" t="s">
        <v>64</v>
      </c>
      <c r="H49" s="46">
        <v>274</v>
      </c>
      <c r="I49" s="202" t="s">
        <v>101</v>
      </c>
      <c r="J49" s="126" t="s">
        <v>699</v>
      </c>
      <c r="K49" s="47">
        <v>6</v>
      </c>
      <c r="L49" s="202" t="s">
        <v>219</v>
      </c>
      <c r="M49" s="47">
        <v>25</v>
      </c>
      <c r="N49" s="211">
        <v>274000</v>
      </c>
      <c r="O49" s="211">
        <v>38789.01</v>
      </c>
      <c r="P49" s="211">
        <f t="shared" si="4"/>
        <v>1010534</v>
      </c>
      <c r="Q49" s="211">
        <v>1450</v>
      </c>
      <c r="R49" s="211">
        <v>1011984</v>
      </c>
      <c r="T49" s="138">
        <f t="shared" si="5"/>
        <v>0</v>
      </c>
      <c r="U49" s="128" t="s">
        <v>569</v>
      </c>
      <c r="V49" s="200" t="s">
        <v>580</v>
      </c>
      <c r="W49" s="202">
        <v>282</v>
      </c>
      <c r="X49" s="202" t="s">
        <v>101</v>
      </c>
      <c r="Y49" s="204">
        <v>91431</v>
      </c>
      <c r="Z49" s="204">
        <v>16170</v>
      </c>
      <c r="AA49" s="145"/>
      <c r="AB49" s="128" t="s">
        <v>569</v>
      </c>
      <c r="AC49" s="200" t="s">
        <v>580</v>
      </c>
      <c r="AD49" s="201" t="s">
        <v>581</v>
      </c>
      <c r="AE49" s="201"/>
      <c r="AF49" s="202">
        <v>282</v>
      </c>
      <c r="AG49" s="202">
        <v>282</v>
      </c>
      <c r="AH49" s="202" t="s">
        <v>101</v>
      </c>
      <c r="AI49" s="28">
        <v>37246</v>
      </c>
      <c r="AJ49" s="28"/>
      <c r="AK49" s="22"/>
      <c r="AL49" s="22"/>
      <c r="AM49" s="22"/>
      <c r="AN49" s="22"/>
      <c r="AO49" s="23"/>
      <c r="AP49" s="128" t="s">
        <v>570</v>
      </c>
    </row>
    <row r="50" spans="1:42" s="210" customFormat="1" x14ac:dyDescent="0.2">
      <c r="A50" s="222">
        <v>96819300</v>
      </c>
      <c r="B50" s="210" t="s">
        <v>4</v>
      </c>
      <c r="C50" s="200" t="s">
        <v>179</v>
      </c>
      <c r="D50" s="205" t="s">
        <v>1006</v>
      </c>
      <c r="E50" s="202">
        <v>282</v>
      </c>
      <c r="F50" s="202" t="s">
        <v>6</v>
      </c>
      <c r="G50" s="202" t="s">
        <v>64</v>
      </c>
      <c r="H50" s="46">
        <v>197</v>
      </c>
      <c r="I50" s="202" t="s">
        <v>113</v>
      </c>
      <c r="J50" s="126" t="s">
        <v>700</v>
      </c>
      <c r="K50" s="47">
        <v>6</v>
      </c>
      <c r="L50" s="202" t="s">
        <v>219</v>
      </c>
      <c r="M50" s="47">
        <v>25</v>
      </c>
      <c r="N50" s="211">
        <v>197000</v>
      </c>
      <c r="O50" s="211">
        <v>458565.39</v>
      </c>
      <c r="P50" s="211">
        <f t="shared" si="4"/>
        <v>11946578</v>
      </c>
      <c r="Q50" s="211">
        <v>17149</v>
      </c>
      <c r="R50" s="211">
        <v>11963727</v>
      </c>
      <c r="T50" s="138">
        <f t="shared" si="5"/>
        <v>0</v>
      </c>
      <c r="U50" s="128" t="s">
        <v>569</v>
      </c>
      <c r="V50" s="200" t="s">
        <v>580</v>
      </c>
      <c r="W50" s="202">
        <v>282</v>
      </c>
      <c r="X50" s="202" t="s">
        <v>113</v>
      </c>
      <c r="Y50" s="204"/>
      <c r="Z50" s="204"/>
      <c r="AA50" s="145"/>
      <c r="AB50" s="128" t="s">
        <v>569</v>
      </c>
      <c r="AC50" s="200" t="s">
        <v>580</v>
      </c>
      <c r="AD50" s="201" t="s">
        <v>581</v>
      </c>
      <c r="AE50" s="201"/>
      <c r="AF50" s="202">
        <v>282</v>
      </c>
      <c r="AG50" s="202">
        <v>282</v>
      </c>
      <c r="AH50" s="202" t="s">
        <v>113</v>
      </c>
      <c r="AI50" s="28">
        <v>37246</v>
      </c>
      <c r="AJ50" s="28"/>
      <c r="AK50" s="22"/>
      <c r="AL50" s="22"/>
      <c r="AM50" s="22"/>
      <c r="AN50" s="22"/>
      <c r="AO50" s="23"/>
      <c r="AP50" s="128" t="s">
        <v>570</v>
      </c>
    </row>
    <row r="51" spans="1:42" s="210" customFormat="1" x14ac:dyDescent="0.2">
      <c r="A51" s="222">
        <v>96765170</v>
      </c>
      <c r="B51" s="210" t="s">
        <v>0</v>
      </c>
      <c r="C51" s="200" t="s">
        <v>176</v>
      </c>
      <c r="D51" s="205" t="s">
        <v>1006</v>
      </c>
      <c r="E51" s="202">
        <v>283</v>
      </c>
      <c r="F51" s="202" t="s">
        <v>8</v>
      </c>
      <c r="G51" s="202" t="s">
        <v>64</v>
      </c>
      <c r="H51" s="46">
        <v>438</v>
      </c>
      <c r="I51" s="128" t="s">
        <v>149</v>
      </c>
      <c r="J51" s="126" t="s">
        <v>701</v>
      </c>
      <c r="K51" s="47">
        <v>6</v>
      </c>
      <c r="L51" s="202" t="s">
        <v>218</v>
      </c>
      <c r="M51" s="47">
        <v>22</v>
      </c>
      <c r="N51" s="211">
        <v>438000</v>
      </c>
      <c r="O51" s="211">
        <v>182196.52</v>
      </c>
      <c r="P51" s="211">
        <f t="shared" si="4"/>
        <v>4746596</v>
      </c>
      <c r="Q51" s="211">
        <v>22238</v>
      </c>
      <c r="R51" s="211">
        <v>4768834</v>
      </c>
      <c r="T51" s="138">
        <f t="shared" si="5"/>
        <v>0</v>
      </c>
      <c r="U51" s="128" t="s">
        <v>569</v>
      </c>
      <c r="V51" s="200" t="s">
        <v>75</v>
      </c>
      <c r="W51" s="202">
        <v>283</v>
      </c>
      <c r="X51" s="19" t="s">
        <v>149</v>
      </c>
      <c r="Y51" s="204">
        <v>329300</v>
      </c>
      <c r="Z51" s="204">
        <v>150059</v>
      </c>
      <c r="AA51" s="145"/>
      <c r="AB51" s="128" t="s">
        <v>569</v>
      </c>
      <c r="AC51" s="200" t="s">
        <v>75</v>
      </c>
      <c r="AD51" s="20" t="s">
        <v>582</v>
      </c>
      <c r="AE51" s="20"/>
      <c r="AF51" s="202">
        <v>283</v>
      </c>
      <c r="AG51" s="202">
        <v>283</v>
      </c>
      <c r="AH51" s="128" t="s">
        <v>149</v>
      </c>
      <c r="AI51" s="28">
        <v>37226</v>
      </c>
      <c r="AJ51" s="28"/>
      <c r="AK51" s="22"/>
      <c r="AL51" s="22"/>
      <c r="AM51" s="22"/>
      <c r="AN51" s="22"/>
      <c r="AO51" s="23"/>
      <c r="AP51" s="128" t="s">
        <v>570</v>
      </c>
    </row>
    <row r="52" spans="1:42" s="210" customFormat="1" x14ac:dyDescent="0.2">
      <c r="A52" s="209">
        <v>96765170</v>
      </c>
      <c r="B52" s="207" t="s">
        <v>0</v>
      </c>
      <c r="C52" s="205" t="s">
        <v>177</v>
      </c>
      <c r="D52" s="205" t="s">
        <v>1006</v>
      </c>
      <c r="E52" s="206">
        <v>283</v>
      </c>
      <c r="F52" s="206" t="s">
        <v>8</v>
      </c>
      <c r="G52" s="206" t="s">
        <v>64</v>
      </c>
      <c r="H52" s="17">
        <v>122.8</v>
      </c>
      <c r="I52" s="206" t="s">
        <v>150</v>
      </c>
      <c r="J52" s="208" t="s">
        <v>702</v>
      </c>
      <c r="K52" s="194">
        <v>6</v>
      </c>
      <c r="L52" s="206" t="s">
        <v>218</v>
      </c>
      <c r="M52" s="194">
        <v>22.5</v>
      </c>
      <c r="N52" s="212">
        <v>122800</v>
      </c>
      <c r="O52" s="212">
        <v>287185.88</v>
      </c>
      <c r="P52" s="212">
        <f t="shared" si="4"/>
        <v>7481787</v>
      </c>
      <c r="Q52" s="212">
        <v>0</v>
      </c>
      <c r="R52" s="212">
        <v>7481787</v>
      </c>
      <c r="S52" s="207"/>
      <c r="T52" s="195">
        <f t="shared" si="5"/>
        <v>0</v>
      </c>
      <c r="U52" s="128" t="s">
        <v>569</v>
      </c>
      <c r="V52" s="200" t="s">
        <v>75</v>
      </c>
      <c r="W52" s="202">
        <v>283</v>
      </c>
      <c r="X52" s="19" t="s">
        <v>150</v>
      </c>
      <c r="AA52" s="145"/>
      <c r="AB52" s="128" t="s">
        <v>569</v>
      </c>
      <c r="AC52" s="200" t="s">
        <v>75</v>
      </c>
      <c r="AD52" s="20" t="s">
        <v>582</v>
      </c>
      <c r="AE52" s="20"/>
      <c r="AF52" s="202">
        <v>283</v>
      </c>
      <c r="AG52" s="202">
        <v>283</v>
      </c>
      <c r="AH52" s="202" t="s">
        <v>150</v>
      </c>
      <c r="AI52" s="28">
        <v>37226</v>
      </c>
      <c r="AJ52" s="28"/>
      <c r="AK52" s="22"/>
      <c r="AL52" s="22"/>
      <c r="AM52" s="22"/>
      <c r="AN52" s="22"/>
      <c r="AO52" s="23"/>
      <c r="AP52" s="128" t="s">
        <v>570</v>
      </c>
    </row>
    <row r="53" spans="1:42" s="210" customFormat="1" x14ac:dyDescent="0.2">
      <c r="A53" s="209"/>
      <c r="B53" s="207"/>
      <c r="C53" s="205"/>
      <c r="D53" s="205"/>
      <c r="E53" s="206"/>
      <c r="F53" s="206"/>
      <c r="G53" s="206"/>
      <c r="H53" s="17"/>
      <c r="I53" s="206"/>
      <c r="J53" s="208"/>
      <c r="K53" s="194"/>
      <c r="L53" s="206"/>
      <c r="M53" s="194"/>
      <c r="N53" s="212"/>
      <c r="O53" s="212"/>
      <c r="P53" s="212"/>
      <c r="Q53" s="212"/>
      <c r="R53" s="212"/>
      <c r="S53" s="207"/>
      <c r="T53" s="195"/>
      <c r="U53" s="128" t="s">
        <v>569</v>
      </c>
      <c r="V53" s="200"/>
      <c r="W53" s="202"/>
      <c r="X53" s="202"/>
      <c r="Y53" s="204"/>
      <c r="Z53" s="204"/>
      <c r="AA53" s="145"/>
      <c r="AB53" s="128" t="s">
        <v>569</v>
      </c>
      <c r="AC53" s="200"/>
      <c r="AD53" s="201"/>
      <c r="AE53" s="201"/>
      <c r="AF53" s="202"/>
      <c r="AG53" s="202"/>
      <c r="AH53" s="202"/>
      <c r="AI53" s="28"/>
      <c r="AJ53" s="28"/>
      <c r="AK53" s="22"/>
      <c r="AL53" s="22"/>
      <c r="AM53" s="22"/>
      <c r="AN53" s="22"/>
      <c r="AO53" s="23"/>
      <c r="AP53" s="128" t="s">
        <v>570</v>
      </c>
    </row>
    <row r="54" spans="1:42" s="210" customFormat="1" x14ac:dyDescent="0.2">
      <c r="A54" s="209">
        <v>96785590</v>
      </c>
      <c r="B54" s="201" t="s">
        <v>1</v>
      </c>
      <c r="C54" s="20" t="s">
        <v>92</v>
      </c>
      <c r="D54" s="205" t="s">
        <v>1006</v>
      </c>
      <c r="E54" s="19">
        <v>294</v>
      </c>
      <c r="F54" s="89" t="s">
        <v>128</v>
      </c>
      <c r="G54" s="19" t="s">
        <v>64</v>
      </c>
      <c r="H54" s="86">
        <v>400</v>
      </c>
      <c r="I54" s="19" t="s">
        <v>129</v>
      </c>
      <c r="J54" s="58" t="s">
        <v>703</v>
      </c>
      <c r="K54" s="87">
        <v>6.25</v>
      </c>
      <c r="L54" s="19" t="s">
        <v>219</v>
      </c>
      <c r="M54" s="87">
        <v>20.83</v>
      </c>
      <c r="N54" s="94">
        <v>400000</v>
      </c>
      <c r="O54" s="149">
        <v>63927.839999999997</v>
      </c>
      <c r="P54" s="94">
        <f>ROUND((O54*$F$8/1000),0)</f>
        <v>1665453</v>
      </c>
      <c r="Q54" s="150">
        <v>3088</v>
      </c>
      <c r="R54" s="150">
        <v>1668541</v>
      </c>
      <c r="S54" s="201"/>
      <c r="T54" s="136">
        <f t="shared" si="5"/>
        <v>0</v>
      </c>
      <c r="U54" s="90" t="s">
        <v>569</v>
      </c>
      <c r="V54" s="20" t="s">
        <v>92</v>
      </c>
      <c r="W54" s="19">
        <v>294</v>
      </c>
      <c r="X54" s="19" t="s">
        <v>129</v>
      </c>
      <c r="Y54" s="204">
        <v>77251</v>
      </c>
      <c r="Z54" s="204">
        <v>27210</v>
      </c>
      <c r="AA54" s="145"/>
      <c r="AB54" s="128" t="s">
        <v>569</v>
      </c>
      <c r="AC54" s="200" t="s">
        <v>92</v>
      </c>
      <c r="AD54" s="201" t="s">
        <v>583</v>
      </c>
      <c r="AE54" s="24" t="s">
        <v>584</v>
      </c>
      <c r="AF54" s="202">
        <v>294</v>
      </c>
      <c r="AG54" s="202">
        <v>294</v>
      </c>
      <c r="AH54" s="202" t="s">
        <v>129</v>
      </c>
      <c r="AI54" s="28">
        <v>37316</v>
      </c>
      <c r="AJ54" s="28"/>
      <c r="AK54" s="22"/>
      <c r="AL54" s="22"/>
      <c r="AM54" s="22"/>
      <c r="AN54" s="22"/>
      <c r="AO54" s="23"/>
      <c r="AP54" s="128" t="s">
        <v>570</v>
      </c>
    </row>
    <row r="55" spans="1:42" s="207" customFormat="1" x14ac:dyDescent="0.2">
      <c r="A55" s="209">
        <v>96785590</v>
      </c>
      <c r="B55" s="201" t="s">
        <v>1</v>
      </c>
      <c r="C55" s="20" t="s">
        <v>92</v>
      </c>
      <c r="D55" s="205" t="s">
        <v>1006</v>
      </c>
      <c r="E55" s="19">
        <v>294</v>
      </c>
      <c r="F55" s="89" t="s">
        <v>128</v>
      </c>
      <c r="G55" s="19" t="s">
        <v>64</v>
      </c>
      <c r="H55" s="86">
        <v>69</v>
      </c>
      <c r="I55" s="19" t="s">
        <v>130</v>
      </c>
      <c r="J55" s="58" t="s">
        <v>704</v>
      </c>
      <c r="K55" s="87">
        <v>6.25</v>
      </c>
      <c r="L55" s="19" t="s">
        <v>219</v>
      </c>
      <c r="M55" s="87">
        <v>20.83</v>
      </c>
      <c r="N55" s="94">
        <v>69000</v>
      </c>
      <c r="O55" s="149">
        <v>11001.53</v>
      </c>
      <c r="P55" s="94">
        <f t="shared" ref="P55:P59" si="6">ROUND((O55*$F$8/1000),0)</f>
        <v>286613</v>
      </c>
      <c r="Q55" s="149">
        <v>531</v>
      </c>
      <c r="R55" s="150">
        <v>287144</v>
      </c>
      <c r="S55" s="201"/>
      <c r="T55" s="136">
        <f t="shared" si="5"/>
        <v>0</v>
      </c>
      <c r="U55" s="90" t="s">
        <v>569</v>
      </c>
      <c r="V55" s="20" t="s">
        <v>87</v>
      </c>
      <c r="W55" s="19">
        <v>294</v>
      </c>
      <c r="X55" s="19" t="s">
        <v>130</v>
      </c>
      <c r="Y55" s="204">
        <v>13294</v>
      </c>
      <c r="Z55" s="204">
        <v>4683</v>
      </c>
      <c r="AA55" s="145"/>
      <c r="AB55" s="199" t="s">
        <v>569</v>
      </c>
      <c r="AC55" s="205" t="s">
        <v>87</v>
      </c>
      <c r="AD55" s="81" t="s">
        <v>583</v>
      </c>
      <c r="AE55" s="83" t="s">
        <v>584</v>
      </c>
      <c r="AF55" s="206">
        <v>294</v>
      </c>
      <c r="AG55" s="206">
        <v>294</v>
      </c>
      <c r="AH55" s="206" t="s">
        <v>130</v>
      </c>
      <c r="AI55" s="203">
        <v>37316</v>
      </c>
      <c r="AJ55" s="203"/>
      <c r="AK55" s="143"/>
      <c r="AL55" s="143"/>
      <c r="AM55" s="143"/>
      <c r="AN55" s="143"/>
      <c r="AO55" s="82"/>
      <c r="AP55" s="199" t="s">
        <v>570</v>
      </c>
    </row>
    <row r="56" spans="1:42" s="210" customFormat="1" x14ac:dyDescent="0.2">
      <c r="A56" s="209">
        <v>96785590</v>
      </c>
      <c r="B56" s="207" t="s">
        <v>1</v>
      </c>
      <c r="C56" s="205" t="s">
        <v>172</v>
      </c>
      <c r="D56" s="205" t="s">
        <v>1006</v>
      </c>
      <c r="E56" s="206">
        <v>294</v>
      </c>
      <c r="F56" s="29" t="s">
        <v>128</v>
      </c>
      <c r="G56" s="206" t="s">
        <v>64</v>
      </c>
      <c r="H56" s="17">
        <v>31.8</v>
      </c>
      <c r="I56" s="206" t="s">
        <v>131</v>
      </c>
      <c r="J56" s="208" t="s">
        <v>705</v>
      </c>
      <c r="K56" s="194">
        <v>6.75</v>
      </c>
      <c r="L56" s="206" t="s">
        <v>219</v>
      </c>
      <c r="M56" s="194">
        <v>20.83</v>
      </c>
      <c r="N56" s="212">
        <v>31800</v>
      </c>
      <c r="O56" s="212">
        <v>82064.509999999995</v>
      </c>
      <c r="P56" s="212">
        <f t="shared" si="6"/>
        <v>2137950</v>
      </c>
      <c r="Q56" s="212">
        <v>4271</v>
      </c>
      <c r="R56" s="212">
        <v>2142221</v>
      </c>
      <c r="S56" s="207"/>
      <c r="T56" s="195">
        <f t="shared" si="5"/>
        <v>0</v>
      </c>
      <c r="U56" s="128" t="s">
        <v>569</v>
      </c>
      <c r="V56" s="200" t="s">
        <v>87</v>
      </c>
      <c r="W56" s="202">
        <v>294</v>
      </c>
      <c r="X56" s="202" t="s">
        <v>131</v>
      </c>
      <c r="Y56" s="204"/>
      <c r="Z56" s="204"/>
      <c r="AA56" s="145"/>
      <c r="AB56" s="128" t="s">
        <v>569</v>
      </c>
      <c r="AC56" s="200" t="s">
        <v>87</v>
      </c>
      <c r="AD56" s="201" t="s">
        <v>583</v>
      </c>
      <c r="AE56" s="24" t="s">
        <v>584</v>
      </c>
      <c r="AF56" s="202">
        <v>294</v>
      </c>
      <c r="AG56" s="202">
        <v>294</v>
      </c>
      <c r="AH56" s="202" t="s">
        <v>131</v>
      </c>
      <c r="AI56" s="28">
        <v>37316</v>
      </c>
      <c r="AJ56" s="28"/>
      <c r="AK56" s="22"/>
      <c r="AL56" s="22"/>
      <c r="AM56" s="22"/>
      <c r="AN56" s="22"/>
      <c r="AO56" s="23"/>
      <c r="AP56" s="128" t="s">
        <v>570</v>
      </c>
    </row>
    <row r="57" spans="1:42" s="210" customFormat="1" x14ac:dyDescent="0.2">
      <c r="A57" s="209">
        <v>79558200</v>
      </c>
      <c r="B57" s="210" t="s">
        <v>0</v>
      </c>
      <c r="C57" s="200" t="s">
        <v>662</v>
      </c>
      <c r="D57" s="205" t="s">
        <v>1006</v>
      </c>
      <c r="E57" s="202">
        <v>300</v>
      </c>
      <c r="F57" s="202" t="s">
        <v>140</v>
      </c>
      <c r="G57" s="202" t="s">
        <v>64</v>
      </c>
      <c r="H57" s="46">
        <v>275</v>
      </c>
      <c r="I57" s="202" t="s">
        <v>137</v>
      </c>
      <c r="J57" s="126" t="s">
        <v>706</v>
      </c>
      <c r="K57" s="47">
        <v>6.2</v>
      </c>
      <c r="L57" s="202" t="s">
        <v>218</v>
      </c>
      <c r="M57" s="47">
        <v>22.75</v>
      </c>
      <c r="N57" s="211">
        <v>275000</v>
      </c>
      <c r="O57" s="211">
        <v>149414</v>
      </c>
      <c r="P57" s="211">
        <f t="shared" si="6"/>
        <v>3892544</v>
      </c>
      <c r="Q57" s="211">
        <v>5864</v>
      </c>
      <c r="R57" s="211">
        <v>3898408</v>
      </c>
      <c r="T57" s="138">
        <f t="shared" si="5"/>
        <v>0</v>
      </c>
      <c r="U57" s="128" t="s">
        <v>569</v>
      </c>
      <c r="V57" s="200" t="s">
        <v>662</v>
      </c>
      <c r="W57" s="202">
        <v>300</v>
      </c>
      <c r="X57" s="202" t="s">
        <v>137</v>
      </c>
      <c r="Y57" s="204">
        <v>6416</v>
      </c>
      <c r="Z57" s="204">
        <v>59078</v>
      </c>
      <c r="AA57" s="145"/>
      <c r="AB57" s="128" t="s">
        <v>569</v>
      </c>
      <c r="AC57" s="200" t="s">
        <v>662</v>
      </c>
      <c r="AD57" s="201" t="s">
        <v>585</v>
      </c>
      <c r="AE57" s="201" t="s">
        <v>141</v>
      </c>
      <c r="AF57" s="202">
        <v>300</v>
      </c>
      <c r="AG57" s="202">
        <v>300</v>
      </c>
      <c r="AH57" s="202" t="s">
        <v>137</v>
      </c>
      <c r="AI57" s="28">
        <v>37428</v>
      </c>
      <c r="AJ57" s="28"/>
      <c r="AK57" s="22"/>
      <c r="AL57" s="22"/>
      <c r="AM57" s="22"/>
      <c r="AN57" s="22"/>
      <c r="AO57" s="23"/>
      <c r="AP57" s="128" t="s">
        <v>570</v>
      </c>
    </row>
    <row r="58" spans="1:42" s="210" customFormat="1" x14ac:dyDescent="0.2">
      <c r="A58" s="209">
        <v>79558200</v>
      </c>
      <c r="B58" s="210" t="s">
        <v>0</v>
      </c>
      <c r="C58" s="200" t="s">
        <v>662</v>
      </c>
      <c r="D58" s="205" t="s">
        <v>1006</v>
      </c>
      <c r="E58" s="202">
        <v>300</v>
      </c>
      <c r="F58" s="85" t="s">
        <v>140</v>
      </c>
      <c r="G58" s="202" t="s">
        <v>64</v>
      </c>
      <c r="H58" s="46">
        <v>74</v>
      </c>
      <c r="I58" s="202" t="s">
        <v>138</v>
      </c>
      <c r="J58" s="126" t="s">
        <v>707</v>
      </c>
      <c r="K58" s="47">
        <v>6.2</v>
      </c>
      <c r="L58" s="202" t="s">
        <v>218</v>
      </c>
      <c r="M58" s="47">
        <v>22.75</v>
      </c>
      <c r="N58" s="211">
        <v>74000</v>
      </c>
      <c r="O58" s="211">
        <v>32444</v>
      </c>
      <c r="P58" s="211">
        <f t="shared" si="6"/>
        <v>845233</v>
      </c>
      <c r="Q58" s="211">
        <v>1278</v>
      </c>
      <c r="R58" s="211">
        <v>846511</v>
      </c>
      <c r="T58" s="138">
        <f t="shared" si="5"/>
        <v>0</v>
      </c>
      <c r="U58" s="128" t="s">
        <v>569</v>
      </c>
      <c r="V58" s="200" t="s">
        <v>662</v>
      </c>
      <c r="W58" s="202">
        <v>300</v>
      </c>
      <c r="X58" s="202" t="s">
        <v>138</v>
      </c>
      <c r="Y58" s="204">
        <v>1393</v>
      </c>
      <c r="Z58" s="204">
        <v>12828</v>
      </c>
      <c r="AA58" s="145"/>
      <c r="AB58" s="128" t="s">
        <v>569</v>
      </c>
      <c r="AC58" s="200" t="s">
        <v>662</v>
      </c>
      <c r="AD58" s="201" t="s">
        <v>585</v>
      </c>
      <c r="AE58" s="201" t="s">
        <v>141</v>
      </c>
      <c r="AF58" s="202">
        <v>300</v>
      </c>
      <c r="AG58" s="202">
        <v>300</v>
      </c>
      <c r="AH58" s="202" t="s">
        <v>138</v>
      </c>
      <c r="AI58" s="28">
        <v>37428</v>
      </c>
      <c r="AJ58" s="28"/>
      <c r="AK58" s="22"/>
      <c r="AL58" s="22"/>
      <c r="AM58" s="22"/>
      <c r="AN58" s="22"/>
      <c r="AO58" s="23"/>
      <c r="AP58" s="128" t="s">
        <v>570</v>
      </c>
    </row>
    <row r="59" spans="1:42" s="210" customFormat="1" x14ac:dyDescent="0.2">
      <c r="A59" s="209">
        <v>79558200</v>
      </c>
      <c r="B59" s="210" t="s">
        <v>0</v>
      </c>
      <c r="C59" s="200" t="s">
        <v>663</v>
      </c>
      <c r="D59" s="205" t="s">
        <v>1006</v>
      </c>
      <c r="E59" s="202">
        <v>300</v>
      </c>
      <c r="F59" s="85" t="s">
        <v>140</v>
      </c>
      <c r="G59" s="202" t="s">
        <v>64</v>
      </c>
      <c r="H59" s="46">
        <v>70</v>
      </c>
      <c r="I59" s="202" t="s">
        <v>139</v>
      </c>
      <c r="J59" s="126" t="s">
        <v>708</v>
      </c>
      <c r="K59" s="47">
        <v>6.2</v>
      </c>
      <c r="L59" s="202" t="s">
        <v>218</v>
      </c>
      <c r="M59" s="47">
        <v>22.75</v>
      </c>
      <c r="N59" s="211">
        <v>70000</v>
      </c>
      <c r="O59" s="211">
        <v>70000</v>
      </c>
      <c r="P59" s="211">
        <f t="shared" si="6"/>
        <v>1823645</v>
      </c>
      <c r="Q59" s="211">
        <v>2416070</v>
      </c>
      <c r="R59" s="71">
        <v>4239715</v>
      </c>
      <c r="T59" s="138">
        <f t="shared" si="5"/>
        <v>0</v>
      </c>
      <c r="U59" s="128" t="s">
        <v>569</v>
      </c>
      <c r="V59" s="200" t="s">
        <v>662</v>
      </c>
      <c r="W59" s="202">
        <v>300</v>
      </c>
      <c r="X59" s="202" t="s">
        <v>139</v>
      </c>
      <c r="Y59" s="204"/>
      <c r="Z59" s="204"/>
      <c r="AA59" s="145"/>
      <c r="AB59" s="128" t="s">
        <v>569</v>
      </c>
      <c r="AC59" s="200" t="s">
        <v>662</v>
      </c>
      <c r="AD59" s="201" t="s">
        <v>585</v>
      </c>
      <c r="AE59" s="201" t="s">
        <v>141</v>
      </c>
      <c r="AF59" s="202">
        <v>300</v>
      </c>
      <c r="AG59" s="202">
        <v>300</v>
      </c>
      <c r="AH59" s="202" t="s">
        <v>139</v>
      </c>
      <c r="AI59" s="28">
        <v>37428</v>
      </c>
      <c r="AJ59" s="28"/>
      <c r="AK59" s="22"/>
      <c r="AL59" s="22"/>
      <c r="AM59" s="22"/>
      <c r="AN59" s="22"/>
      <c r="AO59" s="23"/>
      <c r="AP59" s="128" t="s">
        <v>570</v>
      </c>
    </row>
    <row r="60" spans="1:42" s="210" customFormat="1" x14ac:dyDescent="0.2">
      <c r="A60" s="209"/>
      <c r="B60" s="207"/>
      <c r="C60" s="205"/>
      <c r="D60" s="205"/>
      <c r="E60" s="208"/>
      <c r="F60" s="208"/>
      <c r="G60" s="206"/>
      <c r="H60" s="17"/>
      <c r="I60" s="206"/>
      <c r="J60" s="208"/>
      <c r="K60" s="194"/>
      <c r="L60" s="206"/>
      <c r="M60" s="194"/>
      <c r="N60" s="212"/>
      <c r="O60" s="212"/>
      <c r="P60" s="212"/>
      <c r="Q60" s="212"/>
      <c r="R60" s="212"/>
      <c r="S60" s="207"/>
      <c r="T60" s="195"/>
      <c r="U60" s="128" t="s">
        <v>569</v>
      </c>
      <c r="V60" s="200"/>
      <c r="W60" s="202"/>
      <c r="X60" s="202"/>
      <c r="Y60" s="204"/>
      <c r="Z60" s="204"/>
      <c r="AA60" s="145"/>
      <c r="AB60" s="128" t="s">
        <v>569</v>
      </c>
      <c r="AC60" s="200"/>
      <c r="AD60" s="201"/>
      <c r="AE60" s="201"/>
      <c r="AF60" s="202"/>
      <c r="AG60" s="202"/>
      <c r="AH60" s="202"/>
      <c r="AI60" s="28"/>
      <c r="AJ60" s="28"/>
      <c r="AK60" s="22"/>
      <c r="AL60" s="22"/>
      <c r="AM60" s="22"/>
      <c r="AN60" s="22"/>
      <c r="AO60" s="23"/>
      <c r="AP60" s="128" t="s">
        <v>570</v>
      </c>
    </row>
    <row r="61" spans="1:42" s="210" customFormat="1" x14ac:dyDescent="0.2">
      <c r="A61" s="209">
        <v>96847360</v>
      </c>
      <c r="B61" s="207" t="s">
        <v>2</v>
      </c>
      <c r="C61" s="205" t="s">
        <v>549</v>
      </c>
      <c r="D61" s="205" t="s">
        <v>1006</v>
      </c>
      <c r="E61" s="208">
        <v>319</v>
      </c>
      <c r="F61" s="208" t="s">
        <v>147</v>
      </c>
      <c r="G61" s="206" t="s">
        <v>64</v>
      </c>
      <c r="H61" s="17">
        <v>950</v>
      </c>
      <c r="I61" s="206" t="s">
        <v>103</v>
      </c>
      <c r="J61" s="208" t="s">
        <v>709</v>
      </c>
      <c r="K61" s="194">
        <v>6</v>
      </c>
      <c r="L61" s="206" t="s">
        <v>218</v>
      </c>
      <c r="M61" s="194">
        <v>22</v>
      </c>
      <c r="N61" s="212">
        <v>950000</v>
      </c>
      <c r="O61" s="212">
        <v>349504</v>
      </c>
      <c r="P61" s="212">
        <f t="shared" ref="P61:P69" si="7">ROUND((O61*$F$8/1000),0)</f>
        <v>9105303</v>
      </c>
      <c r="Q61" s="212">
        <v>133609</v>
      </c>
      <c r="R61" s="212">
        <v>9238912</v>
      </c>
      <c r="S61" s="207"/>
      <c r="T61" s="195">
        <f>P61+Q61-R61</f>
        <v>0</v>
      </c>
      <c r="U61" s="128" t="s">
        <v>569</v>
      </c>
      <c r="V61" s="200" t="s">
        <v>549</v>
      </c>
      <c r="W61" s="126">
        <v>319</v>
      </c>
      <c r="X61" s="202" t="s">
        <v>103</v>
      </c>
      <c r="Y61" s="204"/>
      <c r="Z61" s="204"/>
      <c r="AA61" s="145"/>
      <c r="AB61" s="128" t="s">
        <v>569</v>
      </c>
      <c r="AC61" s="200" t="s">
        <v>549</v>
      </c>
      <c r="AD61" s="200" t="s">
        <v>586</v>
      </c>
      <c r="AE61" s="201" t="s">
        <v>584</v>
      </c>
      <c r="AF61" s="202">
        <v>319</v>
      </c>
      <c r="AG61" s="202">
        <v>319</v>
      </c>
      <c r="AH61" s="202" t="s">
        <v>103</v>
      </c>
      <c r="AI61" s="28">
        <v>37622</v>
      </c>
      <c r="AJ61" s="126" t="s">
        <v>64</v>
      </c>
      <c r="AK61" s="22"/>
      <c r="AL61" s="22"/>
      <c r="AM61" s="22"/>
      <c r="AN61" s="22"/>
      <c r="AO61" s="23"/>
      <c r="AP61" s="128" t="s">
        <v>570</v>
      </c>
    </row>
    <row r="62" spans="1:42" s="210" customFormat="1" x14ac:dyDescent="0.2">
      <c r="A62" s="222">
        <v>96847360</v>
      </c>
      <c r="B62" s="210" t="s">
        <v>2</v>
      </c>
      <c r="C62" s="200" t="s">
        <v>550</v>
      </c>
      <c r="D62" s="200" t="s">
        <v>1006</v>
      </c>
      <c r="E62" s="126">
        <v>319</v>
      </c>
      <c r="F62" s="126" t="s">
        <v>147</v>
      </c>
      <c r="G62" s="202" t="s">
        <v>64</v>
      </c>
      <c r="H62" s="46">
        <v>58</v>
      </c>
      <c r="I62" s="202" t="s">
        <v>104</v>
      </c>
      <c r="J62" s="126" t="s">
        <v>710</v>
      </c>
      <c r="K62" s="47">
        <v>6</v>
      </c>
      <c r="L62" s="202" t="s">
        <v>218</v>
      </c>
      <c r="M62" s="47">
        <v>22</v>
      </c>
      <c r="N62" s="211">
        <v>58000</v>
      </c>
      <c r="O62" s="211">
        <v>125525</v>
      </c>
      <c r="P62" s="211">
        <f t="shared" si="7"/>
        <v>3270186</v>
      </c>
      <c r="Q62" s="211">
        <v>47986</v>
      </c>
      <c r="R62" s="211">
        <v>3318172</v>
      </c>
      <c r="T62" s="138">
        <f>P62+Q62-R62</f>
        <v>0</v>
      </c>
      <c r="U62" s="128" t="s">
        <v>569</v>
      </c>
      <c r="V62" s="200" t="s">
        <v>549</v>
      </c>
      <c r="W62" s="126">
        <v>319</v>
      </c>
      <c r="X62" s="202" t="s">
        <v>104</v>
      </c>
      <c r="Y62" s="204"/>
      <c r="Z62" s="204"/>
      <c r="AA62" s="145"/>
      <c r="AB62" s="128" t="s">
        <v>569</v>
      </c>
      <c r="AC62" s="200" t="s">
        <v>587</v>
      </c>
      <c r="AD62" s="200" t="s">
        <v>586</v>
      </c>
      <c r="AE62" s="201" t="s">
        <v>584</v>
      </c>
      <c r="AF62" s="202">
        <v>319</v>
      </c>
      <c r="AG62" s="202">
        <v>319</v>
      </c>
      <c r="AH62" s="202" t="s">
        <v>104</v>
      </c>
      <c r="AI62" s="28">
        <v>37622</v>
      </c>
      <c r="AJ62" s="126" t="s">
        <v>64</v>
      </c>
      <c r="AK62" s="22"/>
      <c r="AL62" s="22"/>
      <c r="AM62" s="22"/>
      <c r="AN62" s="22"/>
      <c r="AO62" s="23"/>
      <c r="AP62" s="128" t="s">
        <v>570</v>
      </c>
    </row>
    <row r="63" spans="1:42" s="210" customFormat="1" x14ac:dyDescent="0.2">
      <c r="A63" s="222">
        <v>96847360</v>
      </c>
      <c r="B63" s="210" t="s">
        <v>2</v>
      </c>
      <c r="C63" s="200" t="s">
        <v>550</v>
      </c>
      <c r="D63" s="200" t="s">
        <v>1006</v>
      </c>
      <c r="E63" s="126">
        <v>319</v>
      </c>
      <c r="F63" s="126" t="s">
        <v>147</v>
      </c>
      <c r="G63" s="202" t="s">
        <v>64</v>
      </c>
      <c r="H63" s="46">
        <v>100</v>
      </c>
      <c r="I63" s="202" t="s">
        <v>148</v>
      </c>
      <c r="J63" s="126" t="s">
        <v>711</v>
      </c>
      <c r="K63" s="47">
        <v>6</v>
      </c>
      <c r="L63" s="202" t="s">
        <v>218</v>
      </c>
      <c r="M63" s="47">
        <v>22</v>
      </c>
      <c r="N63" s="211">
        <v>100000</v>
      </c>
      <c r="O63" s="211">
        <v>216423</v>
      </c>
      <c r="P63" s="211">
        <f t="shared" si="7"/>
        <v>5638267</v>
      </c>
      <c r="Q63" s="211">
        <v>82735</v>
      </c>
      <c r="R63" s="211">
        <v>5721002</v>
      </c>
      <c r="T63" s="138">
        <f>P63+Q63-R63</f>
        <v>0</v>
      </c>
      <c r="U63" s="128" t="s">
        <v>569</v>
      </c>
      <c r="V63" s="200" t="s">
        <v>549</v>
      </c>
      <c r="W63" s="126">
        <v>319</v>
      </c>
      <c r="X63" s="202" t="s">
        <v>148</v>
      </c>
      <c r="Y63" s="204"/>
      <c r="Z63" s="204"/>
      <c r="AA63" s="145"/>
      <c r="AB63" s="128" t="s">
        <v>569</v>
      </c>
      <c r="AC63" s="200" t="s">
        <v>587</v>
      </c>
      <c r="AD63" s="200" t="s">
        <v>586</v>
      </c>
      <c r="AE63" s="201" t="s">
        <v>584</v>
      </c>
      <c r="AF63" s="202">
        <v>319</v>
      </c>
      <c r="AG63" s="202">
        <v>319</v>
      </c>
      <c r="AH63" s="202" t="s">
        <v>148</v>
      </c>
      <c r="AI63" s="28">
        <v>37622</v>
      </c>
      <c r="AJ63" s="126" t="s">
        <v>64</v>
      </c>
      <c r="AK63" s="22"/>
      <c r="AL63" s="22"/>
      <c r="AM63" s="22"/>
      <c r="AN63" s="22"/>
      <c r="AO63" s="23"/>
      <c r="AP63" s="128" t="s">
        <v>570</v>
      </c>
    </row>
    <row r="64" spans="1:42" s="210" customFormat="1" x14ac:dyDescent="0.2">
      <c r="A64" s="209">
        <v>96819300</v>
      </c>
      <c r="B64" s="207" t="s">
        <v>4</v>
      </c>
      <c r="C64" s="205" t="s">
        <v>173</v>
      </c>
      <c r="D64" s="205" t="s">
        <v>1006</v>
      </c>
      <c r="E64" s="208">
        <v>322</v>
      </c>
      <c r="F64" s="208" t="s">
        <v>157</v>
      </c>
      <c r="G64" s="206" t="s">
        <v>64</v>
      </c>
      <c r="H64" s="17">
        <v>440</v>
      </c>
      <c r="I64" s="206" t="s">
        <v>151</v>
      </c>
      <c r="J64" s="208" t="s">
        <v>712</v>
      </c>
      <c r="K64" s="194">
        <v>4</v>
      </c>
      <c r="L64" s="206" t="s">
        <v>219</v>
      </c>
      <c r="M64" s="194">
        <v>5</v>
      </c>
      <c r="N64" s="212">
        <v>440000</v>
      </c>
      <c r="O64" s="212">
        <v>0</v>
      </c>
      <c r="P64" s="212">
        <f t="shared" si="7"/>
        <v>0</v>
      </c>
      <c r="Q64" s="212">
        <v>0</v>
      </c>
      <c r="R64" s="212">
        <v>0</v>
      </c>
      <c r="S64" s="207"/>
      <c r="T64" s="195">
        <f t="shared" si="5"/>
        <v>0</v>
      </c>
      <c r="U64" s="128" t="s">
        <v>569</v>
      </c>
      <c r="V64" s="200" t="s">
        <v>127</v>
      </c>
      <c r="W64" s="126">
        <v>322</v>
      </c>
      <c r="X64" s="202" t="s">
        <v>151</v>
      </c>
      <c r="Y64" s="204"/>
      <c r="Z64" s="204"/>
      <c r="AA64" s="145"/>
      <c r="AB64" s="128" t="s">
        <v>569</v>
      </c>
      <c r="AC64" s="200" t="s">
        <v>127</v>
      </c>
      <c r="AD64" s="200" t="s">
        <v>588</v>
      </c>
      <c r="AE64" s="201" t="s">
        <v>584</v>
      </c>
      <c r="AF64" s="202">
        <v>322</v>
      </c>
      <c r="AG64" s="202">
        <v>322</v>
      </c>
      <c r="AH64" s="202" t="s">
        <v>151</v>
      </c>
      <c r="AI64" s="28">
        <v>37642</v>
      </c>
      <c r="AJ64" s="126" t="s">
        <v>64</v>
      </c>
      <c r="AK64" s="22"/>
      <c r="AL64" s="22"/>
      <c r="AM64" s="22"/>
      <c r="AN64" s="22"/>
      <c r="AO64" s="23"/>
      <c r="AP64" s="128" t="s">
        <v>570</v>
      </c>
    </row>
    <row r="65" spans="1:42" s="210" customFormat="1" x14ac:dyDescent="0.2">
      <c r="A65" s="209">
        <v>96819300</v>
      </c>
      <c r="B65" s="207" t="s">
        <v>4</v>
      </c>
      <c r="C65" s="205" t="s">
        <v>173</v>
      </c>
      <c r="D65" s="205" t="s">
        <v>1006</v>
      </c>
      <c r="E65" s="208">
        <v>322</v>
      </c>
      <c r="F65" s="208" t="s">
        <v>157</v>
      </c>
      <c r="G65" s="206" t="s">
        <v>64</v>
      </c>
      <c r="H65" s="17">
        <v>114</v>
      </c>
      <c r="I65" s="206" t="s">
        <v>152</v>
      </c>
      <c r="J65" s="208" t="s">
        <v>713</v>
      </c>
      <c r="K65" s="194">
        <v>4</v>
      </c>
      <c r="L65" s="206" t="s">
        <v>219</v>
      </c>
      <c r="M65" s="194">
        <v>5</v>
      </c>
      <c r="N65" s="212">
        <v>114000</v>
      </c>
      <c r="O65" s="212">
        <v>0</v>
      </c>
      <c r="P65" s="212">
        <f t="shared" si="7"/>
        <v>0</v>
      </c>
      <c r="Q65" s="212">
        <v>0</v>
      </c>
      <c r="R65" s="212">
        <v>0</v>
      </c>
      <c r="S65" s="207"/>
      <c r="T65" s="195">
        <f t="shared" si="5"/>
        <v>0</v>
      </c>
      <c r="U65" s="128" t="s">
        <v>569</v>
      </c>
      <c r="V65" s="200" t="s">
        <v>127</v>
      </c>
      <c r="W65" s="126">
        <v>322</v>
      </c>
      <c r="X65" s="202" t="s">
        <v>152</v>
      </c>
      <c r="Y65" s="204"/>
      <c r="Z65" s="204"/>
      <c r="AA65" s="145"/>
      <c r="AB65" s="128" t="s">
        <v>569</v>
      </c>
      <c r="AC65" s="200" t="s">
        <v>127</v>
      </c>
      <c r="AD65" s="200" t="s">
        <v>588</v>
      </c>
      <c r="AE65" s="201" t="s">
        <v>584</v>
      </c>
      <c r="AF65" s="202">
        <v>322</v>
      </c>
      <c r="AG65" s="202">
        <v>322</v>
      </c>
      <c r="AH65" s="202" t="s">
        <v>152</v>
      </c>
      <c r="AI65" s="28">
        <v>37642</v>
      </c>
      <c r="AJ65" s="126" t="s">
        <v>64</v>
      </c>
      <c r="AK65" s="22"/>
      <c r="AL65" s="22"/>
      <c r="AM65" s="22"/>
      <c r="AN65" s="22"/>
      <c r="AO65" s="23"/>
      <c r="AP65" s="128" t="s">
        <v>570</v>
      </c>
    </row>
    <row r="66" spans="1:42" s="210" customFormat="1" x14ac:dyDescent="0.2">
      <c r="A66" s="222">
        <v>96819300</v>
      </c>
      <c r="B66" s="210" t="s">
        <v>4</v>
      </c>
      <c r="C66" s="200" t="s">
        <v>173</v>
      </c>
      <c r="D66" s="200" t="s">
        <v>1006</v>
      </c>
      <c r="E66" s="126">
        <v>322</v>
      </c>
      <c r="F66" s="126" t="s">
        <v>157</v>
      </c>
      <c r="G66" s="202" t="s">
        <v>64</v>
      </c>
      <c r="H66" s="46">
        <v>1500</v>
      </c>
      <c r="I66" s="202" t="s">
        <v>153</v>
      </c>
      <c r="J66" s="126" t="s">
        <v>714</v>
      </c>
      <c r="K66" s="47">
        <v>5.8</v>
      </c>
      <c r="L66" s="202" t="s">
        <v>219</v>
      </c>
      <c r="M66" s="47">
        <v>19.25</v>
      </c>
      <c r="N66" s="211">
        <v>1500000</v>
      </c>
      <c r="O66" s="211">
        <v>291485.96999999997</v>
      </c>
      <c r="P66" s="211">
        <f t="shared" si="7"/>
        <v>7593813</v>
      </c>
      <c r="Q66" s="211">
        <v>82917</v>
      </c>
      <c r="R66" s="211">
        <v>7676730</v>
      </c>
      <c r="T66" s="138">
        <f t="shared" si="5"/>
        <v>0</v>
      </c>
      <c r="U66" s="128" t="s">
        <v>569</v>
      </c>
      <c r="V66" s="200" t="s">
        <v>127</v>
      </c>
      <c r="W66" s="126">
        <v>322</v>
      </c>
      <c r="X66" s="202" t="s">
        <v>153</v>
      </c>
      <c r="Y66" s="204"/>
      <c r="Z66" s="204"/>
      <c r="AA66" s="145"/>
      <c r="AB66" s="128" t="s">
        <v>569</v>
      </c>
      <c r="AC66" s="200" t="s">
        <v>127</v>
      </c>
      <c r="AD66" s="200" t="s">
        <v>588</v>
      </c>
      <c r="AE66" s="201" t="s">
        <v>584</v>
      </c>
      <c r="AF66" s="202">
        <v>322</v>
      </c>
      <c r="AG66" s="202">
        <v>322</v>
      </c>
      <c r="AH66" s="202" t="s">
        <v>153</v>
      </c>
      <c r="AI66" s="28">
        <v>37642</v>
      </c>
      <c r="AJ66" s="126" t="s">
        <v>64</v>
      </c>
      <c r="AK66" s="22"/>
      <c r="AL66" s="22"/>
      <c r="AM66" s="22"/>
      <c r="AN66" s="22"/>
      <c r="AO66" s="23"/>
      <c r="AP66" s="128" t="s">
        <v>570</v>
      </c>
    </row>
    <row r="67" spans="1:42" s="210" customFormat="1" x14ac:dyDescent="0.2">
      <c r="A67" s="222">
        <v>96819300</v>
      </c>
      <c r="B67" s="210" t="s">
        <v>4</v>
      </c>
      <c r="C67" s="200" t="s">
        <v>173</v>
      </c>
      <c r="D67" s="200" t="s">
        <v>1006</v>
      </c>
      <c r="E67" s="126">
        <v>322</v>
      </c>
      <c r="F67" s="126" t="s">
        <v>157</v>
      </c>
      <c r="G67" s="202" t="s">
        <v>64</v>
      </c>
      <c r="H67" s="46">
        <v>374</v>
      </c>
      <c r="I67" s="202" t="s">
        <v>154</v>
      </c>
      <c r="J67" s="126" t="s">
        <v>715</v>
      </c>
      <c r="K67" s="47">
        <v>5.8</v>
      </c>
      <c r="L67" s="202" t="s">
        <v>219</v>
      </c>
      <c r="M67" s="47">
        <v>19.25</v>
      </c>
      <c r="N67" s="211">
        <v>374000</v>
      </c>
      <c r="O67" s="211">
        <v>72660.28</v>
      </c>
      <c r="P67" s="211">
        <f t="shared" si="7"/>
        <v>1892951</v>
      </c>
      <c r="Q67" s="211">
        <v>20669</v>
      </c>
      <c r="R67" s="211">
        <v>1913620</v>
      </c>
      <c r="T67" s="138">
        <f t="shared" si="5"/>
        <v>0</v>
      </c>
      <c r="U67" s="128" t="s">
        <v>569</v>
      </c>
      <c r="V67" s="200" t="s">
        <v>127</v>
      </c>
      <c r="W67" s="126">
        <v>322</v>
      </c>
      <c r="X67" s="202" t="s">
        <v>154</v>
      </c>
      <c r="Y67" s="204"/>
      <c r="Z67" s="204"/>
      <c r="AA67" s="145"/>
      <c r="AB67" s="128" t="s">
        <v>569</v>
      </c>
      <c r="AC67" s="200" t="s">
        <v>127</v>
      </c>
      <c r="AD67" s="200" t="s">
        <v>588</v>
      </c>
      <c r="AE67" s="201" t="s">
        <v>584</v>
      </c>
      <c r="AF67" s="202">
        <v>322</v>
      </c>
      <c r="AG67" s="202">
        <v>322</v>
      </c>
      <c r="AH67" s="202" t="s">
        <v>154</v>
      </c>
      <c r="AI67" s="28">
        <v>37642</v>
      </c>
      <c r="AJ67" s="126" t="s">
        <v>64</v>
      </c>
      <c r="AK67" s="22"/>
      <c r="AL67" s="22"/>
      <c r="AM67" s="22"/>
      <c r="AN67" s="22"/>
      <c r="AO67" s="23"/>
      <c r="AP67" s="128" t="s">
        <v>570</v>
      </c>
    </row>
    <row r="68" spans="1:42" s="210" customFormat="1" x14ac:dyDescent="0.2">
      <c r="A68" s="222">
        <v>96819300</v>
      </c>
      <c r="B68" s="210" t="s">
        <v>4</v>
      </c>
      <c r="C68" s="200" t="s">
        <v>189</v>
      </c>
      <c r="D68" s="200" t="s">
        <v>1006</v>
      </c>
      <c r="E68" s="126">
        <v>322</v>
      </c>
      <c r="F68" s="126" t="s">
        <v>157</v>
      </c>
      <c r="G68" s="202" t="s">
        <v>64</v>
      </c>
      <c r="H68" s="46">
        <v>314</v>
      </c>
      <c r="I68" s="202" t="s">
        <v>155</v>
      </c>
      <c r="J68" s="126" t="s">
        <v>716</v>
      </c>
      <c r="K68" s="47">
        <v>5.8</v>
      </c>
      <c r="L68" s="202" t="s">
        <v>219</v>
      </c>
      <c r="M68" s="47">
        <v>19</v>
      </c>
      <c r="N68" s="211">
        <v>314000</v>
      </c>
      <c r="O68" s="211">
        <v>429413.83</v>
      </c>
      <c r="P68" s="211">
        <f t="shared" si="7"/>
        <v>11187119</v>
      </c>
      <c r="Q68" s="211">
        <v>122154</v>
      </c>
      <c r="R68" s="211">
        <v>11309273</v>
      </c>
      <c r="T68" s="138">
        <f t="shared" si="5"/>
        <v>0</v>
      </c>
      <c r="U68" s="128" t="s">
        <v>569</v>
      </c>
      <c r="V68" s="200" t="s">
        <v>127</v>
      </c>
      <c r="W68" s="126">
        <v>322</v>
      </c>
      <c r="X68" s="202" t="s">
        <v>155</v>
      </c>
      <c r="Y68" s="204"/>
      <c r="Z68" s="204"/>
      <c r="AA68" s="145"/>
      <c r="AB68" s="128" t="s">
        <v>569</v>
      </c>
      <c r="AC68" s="200" t="s">
        <v>589</v>
      </c>
      <c r="AD68" s="200" t="s">
        <v>588</v>
      </c>
      <c r="AE68" s="201" t="s">
        <v>584</v>
      </c>
      <c r="AF68" s="202">
        <v>322</v>
      </c>
      <c r="AG68" s="202">
        <v>322</v>
      </c>
      <c r="AH68" s="202" t="s">
        <v>155</v>
      </c>
      <c r="AI68" s="28">
        <v>37642</v>
      </c>
      <c r="AJ68" s="126" t="s">
        <v>64</v>
      </c>
      <c r="AK68" s="22"/>
      <c r="AL68" s="22"/>
      <c r="AM68" s="22"/>
      <c r="AN68" s="22"/>
      <c r="AO68" s="23"/>
      <c r="AP68" s="128" t="s">
        <v>570</v>
      </c>
    </row>
    <row r="69" spans="1:42" s="210" customFormat="1" x14ac:dyDescent="0.2">
      <c r="A69" s="222">
        <v>96819300</v>
      </c>
      <c r="B69" s="210" t="s">
        <v>4</v>
      </c>
      <c r="C69" s="200" t="s">
        <v>174</v>
      </c>
      <c r="D69" s="200" t="s">
        <v>1006</v>
      </c>
      <c r="E69" s="126">
        <v>322</v>
      </c>
      <c r="F69" s="126" t="s">
        <v>157</v>
      </c>
      <c r="G69" s="202" t="s">
        <v>64</v>
      </c>
      <c r="H69" s="46">
        <v>28</v>
      </c>
      <c r="I69" s="202" t="s">
        <v>156</v>
      </c>
      <c r="J69" s="126" t="s">
        <v>717</v>
      </c>
      <c r="K69" s="47">
        <v>5.8</v>
      </c>
      <c r="L69" s="202" t="s">
        <v>219</v>
      </c>
      <c r="M69" s="47">
        <v>19</v>
      </c>
      <c r="N69" s="211">
        <v>28000</v>
      </c>
      <c r="O69" s="211">
        <v>59100.75</v>
      </c>
      <c r="P69" s="211">
        <f t="shared" si="7"/>
        <v>1539697</v>
      </c>
      <c r="Q69" s="211">
        <v>16812</v>
      </c>
      <c r="R69" s="211">
        <v>1556509</v>
      </c>
      <c r="T69" s="138">
        <f t="shared" si="5"/>
        <v>0</v>
      </c>
      <c r="U69" s="128" t="s">
        <v>569</v>
      </c>
      <c r="V69" s="200" t="s">
        <v>127</v>
      </c>
      <c r="W69" s="126">
        <v>322</v>
      </c>
      <c r="X69" s="202" t="s">
        <v>156</v>
      </c>
      <c r="Y69" s="204"/>
      <c r="Z69" s="204"/>
      <c r="AA69" s="145"/>
      <c r="AB69" s="128" t="s">
        <v>569</v>
      </c>
      <c r="AC69" s="200" t="s">
        <v>589</v>
      </c>
      <c r="AD69" s="200" t="s">
        <v>588</v>
      </c>
      <c r="AE69" s="201" t="s">
        <v>584</v>
      </c>
      <c r="AF69" s="202">
        <v>322</v>
      </c>
      <c r="AG69" s="202">
        <v>322</v>
      </c>
      <c r="AH69" s="202" t="s">
        <v>156</v>
      </c>
      <c r="AI69" s="28">
        <v>37642</v>
      </c>
      <c r="AJ69" s="126" t="s">
        <v>64</v>
      </c>
      <c r="AK69" s="22"/>
      <c r="AL69" s="22"/>
      <c r="AM69" s="22"/>
      <c r="AN69" s="22"/>
      <c r="AO69" s="23"/>
      <c r="AP69" s="128" t="s">
        <v>570</v>
      </c>
    </row>
    <row r="70" spans="1:42" s="210" customFormat="1" x14ac:dyDescent="0.2">
      <c r="A70" s="209"/>
      <c r="B70" s="207"/>
      <c r="C70" s="205"/>
      <c r="D70" s="205"/>
      <c r="E70" s="208"/>
      <c r="F70" s="208"/>
      <c r="G70" s="206"/>
      <c r="H70" s="17"/>
      <c r="I70" s="206"/>
      <c r="J70" s="208"/>
      <c r="K70" s="194"/>
      <c r="L70" s="206"/>
      <c r="M70" s="194"/>
      <c r="N70" s="212"/>
      <c r="O70" s="212"/>
      <c r="P70" s="212"/>
      <c r="Q70" s="212"/>
      <c r="R70" s="212"/>
      <c r="S70" s="207"/>
      <c r="T70" s="195"/>
      <c r="U70" s="128"/>
      <c r="V70" s="200"/>
      <c r="W70" s="126"/>
      <c r="X70" s="206"/>
      <c r="Y70" s="204"/>
      <c r="Z70" s="204"/>
      <c r="AA70" s="145"/>
      <c r="AB70" s="128"/>
      <c r="AC70" s="200"/>
      <c r="AD70" s="200"/>
      <c r="AE70" s="201"/>
      <c r="AF70" s="202"/>
      <c r="AG70" s="202"/>
      <c r="AH70" s="202"/>
      <c r="AI70" s="28"/>
      <c r="AJ70" s="126"/>
      <c r="AK70" s="22"/>
      <c r="AL70" s="22"/>
      <c r="AM70" s="22"/>
      <c r="AN70" s="22"/>
      <c r="AO70" s="23"/>
      <c r="AP70" s="128" t="s">
        <v>570</v>
      </c>
    </row>
    <row r="71" spans="1:42" s="210" customFormat="1" x14ac:dyDescent="0.2">
      <c r="A71" s="209">
        <v>96971830</v>
      </c>
      <c r="B71" s="207" t="s">
        <v>5</v>
      </c>
      <c r="C71" s="205" t="s">
        <v>981</v>
      </c>
      <c r="D71" s="205" t="s">
        <v>1006</v>
      </c>
      <c r="E71" s="208">
        <v>337</v>
      </c>
      <c r="F71" s="208" t="s">
        <v>165</v>
      </c>
      <c r="G71" s="206" t="s">
        <v>64</v>
      </c>
      <c r="H71" s="17">
        <v>400</v>
      </c>
      <c r="I71" s="206" t="s">
        <v>71</v>
      </c>
      <c r="J71" s="208" t="s">
        <v>718</v>
      </c>
      <c r="K71" s="194">
        <v>6.3</v>
      </c>
      <c r="L71" s="206" t="s">
        <v>218</v>
      </c>
      <c r="M71" s="194">
        <v>19.5</v>
      </c>
      <c r="N71" s="212">
        <v>400000</v>
      </c>
      <c r="O71" s="212">
        <v>94324</v>
      </c>
      <c r="P71" s="212">
        <f t="shared" ref="P71:P73" si="8">ROUND((O71*$F$8/1000),0)</f>
        <v>2457335</v>
      </c>
      <c r="Q71" s="212">
        <v>14634</v>
      </c>
      <c r="R71" s="212">
        <v>2471969</v>
      </c>
      <c r="S71" s="205"/>
      <c r="T71" s="195">
        <f t="shared" ref="T71:T73" si="9">P71+Q71-R71</f>
        <v>0</v>
      </c>
      <c r="U71" s="128" t="s">
        <v>569</v>
      </c>
      <c r="V71" s="200" t="s">
        <v>981</v>
      </c>
      <c r="W71" s="126">
        <v>337</v>
      </c>
      <c r="X71" s="206" t="s">
        <v>71</v>
      </c>
      <c r="Y71" s="204"/>
      <c r="Z71" s="204"/>
      <c r="AA71" s="145"/>
      <c r="AB71" s="128" t="s">
        <v>569</v>
      </c>
      <c r="AC71" s="200" t="s">
        <v>981</v>
      </c>
      <c r="AD71" s="210" t="s">
        <v>592</v>
      </c>
      <c r="AE71" s="201" t="s">
        <v>584</v>
      </c>
      <c r="AF71" s="126">
        <v>337</v>
      </c>
      <c r="AG71" s="126">
        <v>337</v>
      </c>
      <c r="AH71" s="202" t="s">
        <v>71</v>
      </c>
      <c r="AI71" s="28">
        <v>37766</v>
      </c>
      <c r="AJ71" s="202" t="s">
        <v>64</v>
      </c>
      <c r="AK71" s="22"/>
      <c r="AL71" s="22"/>
      <c r="AM71" s="22"/>
      <c r="AN71" s="22"/>
      <c r="AO71" s="23"/>
      <c r="AP71" s="128" t="s">
        <v>570</v>
      </c>
    </row>
    <row r="72" spans="1:42" s="210" customFormat="1" x14ac:dyDescent="0.2">
      <c r="A72" s="209">
        <v>96971830</v>
      </c>
      <c r="B72" s="207" t="s">
        <v>5</v>
      </c>
      <c r="C72" s="205" t="s">
        <v>981</v>
      </c>
      <c r="D72" s="205" t="s">
        <v>1006</v>
      </c>
      <c r="E72" s="208">
        <v>337</v>
      </c>
      <c r="F72" s="208" t="s">
        <v>165</v>
      </c>
      <c r="G72" s="206" t="s">
        <v>64</v>
      </c>
      <c r="H72" s="17">
        <v>74</v>
      </c>
      <c r="I72" s="206" t="s">
        <v>70</v>
      </c>
      <c r="J72" s="208" t="s">
        <v>719</v>
      </c>
      <c r="K72" s="194">
        <v>6.3</v>
      </c>
      <c r="L72" s="206" t="s">
        <v>218</v>
      </c>
      <c r="M72" s="194">
        <v>19.5</v>
      </c>
      <c r="N72" s="212">
        <v>74000</v>
      </c>
      <c r="O72" s="212">
        <v>17476</v>
      </c>
      <c r="P72" s="212">
        <f>ROUND((O72*$F$8/1000),0)</f>
        <v>455286</v>
      </c>
      <c r="Q72" s="212">
        <v>2710</v>
      </c>
      <c r="R72" s="212">
        <v>457996</v>
      </c>
      <c r="S72" s="205"/>
      <c r="T72" s="195">
        <f t="shared" si="9"/>
        <v>0</v>
      </c>
      <c r="U72" s="128" t="s">
        <v>569</v>
      </c>
      <c r="V72" s="200" t="s">
        <v>981</v>
      </c>
      <c r="W72" s="126">
        <v>337</v>
      </c>
      <c r="X72" s="206" t="s">
        <v>70</v>
      </c>
      <c r="Y72" s="204"/>
      <c r="Z72" s="204"/>
      <c r="AA72" s="145"/>
      <c r="AB72" s="128" t="s">
        <v>569</v>
      </c>
      <c r="AC72" s="200" t="s">
        <v>981</v>
      </c>
      <c r="AD72" s="210" t="s">
        <v>592</v>
      </c>
      <c r="AE72" s="201" t="s">
        <v>584</v>
      </c>
      <c r="AF72" s="126">
        <v>337</v>
      </c>
      <c r="AG72" s="126">
        <v>337</v>
      </c>
      <c r="AH72" s="202" t="s">
        <v>70</v>
      </c>
      <c r="AI72" s="28">
        <v>37766</v>
      </c>
      <c r="AJ72" s="202" t="s">
        <v>64</v>
      </c>
      <c r="AK72" s="22"/>
      <c r="AL72" s="22"/>
      <c r="AM72" s="22"/>
      <c r="AN72" s="22"/>
      <c r="AO72" s="23"/>
      <c r="AP72" s="128" t="s">
        <v>570</v>
      </c>
    </row>
    <row r="73" spans="1:42" s="210" customFormat="1" x14ac:dyDescent="0.2">
      <c r="A73" s="209">
        <v>96971830</v>
      </c>
      <c r="B73" s="207" t="s">
        <v>5</v>
      </c>
      <c r="C73" s="205" t="s">
        <v>982</v>
      </c>
      <c r="D73" s="205" t="s">
        <v>1006</v>
      </c>
      <c r="E73" s="208">
        <v>337</v>
      </c>
      <c r="F73" s="208" t="s">
        <v>165</v>
      </c>
      <c r="G73" s="206" t="s">
        <v>64</v>
      </c>
      <c r="H73" s="17">
        <v>38</v>
      </c>
      <c r="I73" s="206" t="s">
        <v>72</v>
      </c>
      <c r="J73" s="208" t="s">
        <v>720</v>
      </c>
      <c r="K73" s="194">
        <v>7</v>
      </c>
      <c r="L73" s="206" t="s">
        <v>218</v>
      </c>
      <c r="M73" s="194">
        <v>19.75</v>
      </c>
      <c r="N73" s="212">
        <v>38000</v>
      </c>
      <c r="O73" s="212">
        <v>38000</v>
      </c>
      <c r="P73" s="212">
        <f t="shared" si="8"/>
        <v>989979</v>
      </c>
      <c r="Q73" s="212">
        <v>1411461</v>
      </c>
      <c r="R73" s="212">
        <v>2401440</v>
      </c>
      <c r="S73" s="205"/>
      <c r="T73" s="195">
        <f t="shared" si="9"/>
        <v>0</v>
      </c>
      <c r="U73" s="128" t="s">
        <v>569</v>
      </c>
      <c r="V73" s="200" t="s">
        <v>981</v>
      </c>
      <c r="W73" s="126">
        <v>337</v>
      </c>
      <c r="X73" s="206" t="s">
        <v>72</v>
      </c>
      <c r="Y73" s="204"/>
      <c r="Z73" s="204"/>
      <c r="AA73" s="145"/>
      <c r="AB73" s="128" t="s">
        <v>569</v>
      </c>
      <c r="AC73" s="200" t="s">
        <v>981</v>
      </c>
      <c r="AD73" s="210" t="s">
        <v>592</v>
      </c>
      <c r="AE73" s="201" t="s">
        <v>584</v>
      </c>
      <c r="AF73" s="126">
        <v>337</v>
      </c>
      <c r="AG73" s="126">
        <v>337</v>
      </c>
      <c r="AH73" s="202" t="s">
        <v>72</v>
      </c>
      <c r="AI73" s="28">
        <v>37766</v>
      </c>
      <c r="AJ73" s="202" t="s">
        <v>64</v>
      </c>
      <c r="AK73" s="22"/>
      <c r="AL73" s="22"/>
      <c r="AM73" s="22"/>
      <c r="AN73" s="22"/>
      <c r="AO73" s="23"/>
      <c r="AP73" s="128" t="s">
        <v>570</v>
      </c>
    </row>
    <row r="74" spans="1:42" s="210" customFormat="1" x14ac:dyDescent="0.2">
      <c r="A74" s="209">
        <v>96971830</v>
      </c>
      <c r="B74" s="207" t="s">
        <v>5</v>
      </c>
      <c r="C74" s="205" t="s">
        <v>983</v>
      </c>
      <c r="D74" s="205" t="s">
        <v>1006</v>
      </c>
      <c r="E74" s="208">
        <v>337</v>
      </c>
      <c r="F74" s="208" t="s">
        <v>235</v>
      </c>
      <c r="G74" s="206" t="s">
        <v>64</v>
      </c>
      <c r="H74" s="17">
        <v>539</v>
      </c>
      <c r="I74" s="206" t="s">
        <v>225</v>
      </c>
      <c r="J74" s="208" t="s">
        <v>721</v>
      </c>
      <c r="K74" s="194">
        <v>5</v>
      </c>
      <c r="L74" s="208" t="s">
        <v>219</v>
      </c>
      <c r="M74" s="194">
        <v>19.5</v>
      </c>
      <c r="N74" s="212">
        <v>539000</v>
      </c>
      <c r="O74" s="212">
        <v>157934</v>
      </c>
      <c r="P74" s="212">
        <f>ROUND((O74*$F$8/1000),0)</f>
        <v>4114508</v>
      </c>
      <c r="Q74" s="212">
        <v>36432</v>
      </c>
      <c r="R74" s="211">
        <v>4150940</v>
      </c>
      <c r="S74" s="200"/>
      <c r="T74" s="138">
        <f>P74+Q74-R74</f>
        <v>0</v>
      </c>
      <c r="U74" s="128" t="s">
        <v>569</v>
      </c>
      <c r="V74" s="200" t="s">
        <v>981</v>
      </c>
      <c r="W74" s="126">
        <v>337</v>
      </c>
      <c r="X74" s="206" t="s">
        <v>225</v>
      </c>
      <c r="Y74" s="204"/>
      <c r="Z74" s="204"/>
      <c r="AA74" s="145"/>
      <c r="AB74" s="128" t="s">
        <v>569</v>
      </c>
      <c r="AC74" s="200" t="s">
        <v>981</v>
      </c>
      <c r="AD74" s="210" t="s">
        <v>592</v>
      </c>
      <c r="AE74" s="201" t="s">
        <v>584</v>
      </c>
      <c r="AF74" s="126">
        <v>337</v>
      </c>
      <c r="AG74" s="126">
        <v>337</v>
      </c>
      <c r="AH74" s="202" t="s">
        <v>225</v>
      </c>
      <c r="AI74" s="28">
        <v>38193</v>
      </c>
      <c r="AJ74" s="202" t="s">
        <v>64</v>
      </c>
      <c r="AK74" s="22"/>
      <c r="AL74" s="22"/>
      <c r="AM74" s="22"/>
      <c r="AN74" s="22"/>
      <c r="AO74" s="23"/>
      <c r="AP74" s="128" t="s">
        <v>570</v>
      </c>
    </row>
    <row r="75" spans="1:42" s="210" customFormat="1" x14ac:dyDescent="0.2">
      <c r="A75" s="209">
        <v>96971830</v>
      </c>
      <c r="B75" s="207" t="s">
        <v>5</v>
      </c>
      <c r="C75" s="205" t="s">
        <v>983</v>
      </c>
      <c r="D75" s="205" t="s">
        <v>1006</v>
      </c>
      <c r="E75" s="208">
        <v>337</v>
      </c>
      <c r="F75" s="208" t="s">
        <v>235</v>
      </c>
      <c r="G75" s="206" t="s">
        <v>64</v>
      </c>
      <c r="H75" s="17">
        <v>40</v>
      </c>
      <c r="I75" s="206" t="s">
        <v>226</v>
      </c>
      <c r="J75" s="208" t="s">
        <v>722</v>
      </c>
      <c r="K75" s="194">
        <v>7.5</v>
      </c>
      <c r="L75" s="208" t="s">
        <v>219</v>
      </c>
      <c r="M75" s="194">
        <v>19.75</v>
      </c>
      <c r="N75" s="212">
        <v>40000</v>
      </c>
      <c r="O75" s="212">
        <v>40000</v>
      </c>
      <c r="P75" s="212">
        <f>ROUND((O75*$F$8/1000),0)</f>
        <v>1042083</v>
      </c>
      <c r="Q75" s="212">
        <v>1427494</v>
      </c>
      <c r="R75" s="212">
        <v>2469577</v>
      </c>
      <c r="S75" s="205"/>
      <c r="T75" s="195">
        <f>P75+Q75-R75</f>
        <v>0</v>
      </c>
      <c r="U75" s="128" t="s">
        <v>569</v>
      </c>
      <c r="V75" s="200" t="s">
        <v>981</v>
      </c>
      <c r="W75" s="126">
        <v>337</v>
      </c>
      <c r="X75" s="206" t="s">
        <v>226</v>
      </c>
      <c r="Y75" s="204"/>
      <c r="Z75" s="204"/>
      <c r="AA75" s="145"/>
      <c r="AB75" s="128" t="s">
        <v>569</v>
      </c>
      <c r="AC75" s="200" t="s">
        <v>984</v>
      </c>
      <c r="AD75" s="210" t="s">
        <v>592</v>
      </c>
      <c r="AE75" s="201" t="s">
        <v>584</v>
      </c>
      <c r="AF75" s="126">
        <v>337</v>
      </c>
      <c r="AG75" s="126">
        <v>337</v>
      </c>
      <c r="AH75" s="202" t="s">
        <v>226</v>
      </c>
      <c r="AI75" s="28">
        <v>38193</v>
      </c>
      <c r="AJ75" s="202" t="s">
        <v>64</v>
      </c>
      <c r="AK75" s="22"/>
      <c r="AL75" s="22"/>
      <c r="AM75" s="22"/>
      <c r="AN75" s="22"/>
      <c r="AO75" s="23"/>
      <c r="AP75" s="128" t="s">
        <v>570</v>
      </c>
    </row>
    <row r="76" spans="1:42" s="207" customFormat="1" x14ac:dyDescent="0.2">
      <c r="A76" s="209">
        <v>96971830</v>
      </c>
      <c r="B76" s="207" t="s">
        <v>5</v>
      </c>
      <c r="C76" s="205" t="s">
        <v>987</v>
      </c>
      <c r="D76" s="205" t="s">
        <v>1006</v>
      </c>
      <c r="E76" s="208">
        <v>337</v>
      </c>
      <c r="F76" s="208" t="s">
        <v>256</v>
      </c>
      <c r="G76" s="206" t="s">
        <v>64</v>
      </c>
      <c r="H76" s="17">
        <v>512</v>
      </c>
      <c r="I76" s="206" t="s">
        <v>466</v>
      </c>
      <c r="J76" s="208" t="s">
        <v>723</v>
      </c>
      <c r="K76" s="194">
        <v>4.5</v>
      </c>
      <c r="L76" s="206" t="s">
        <v>218</v>
      </c>
      <c r="M76" s="194">
        <v>19.5</v>
      </c>
      <c r="N76" s="212">
        <v>512000</v>
      </c>
      <c r="O76" s="212">
        <v>170693</v>
      </c>
      <c r="P76" s="212">
        <f>ROUND((O76*$F$8/1000),0)</f>
        <v>4446906</v>
      </c>
      <c r="Q76" s="212">
        <v>19090</v>
      </c>
      <c r="R76" s="212">
        <v>4465996</v>
      </c>
      <c r="T76" s="195">
        <f>P76+Q76-R76</f>
        <v>0</v>
      </c>
      <c r="U76" s="199" t="s">
        <v>569</v>
      </c>
      <c r="V76" s="205" t="s">
        <v>981</v>
      </c>
      <c r="W76" s="126">
        <v>337</v>
      </c>
      <c r="X76" s="206" t="s">
        <v>250</v>
      </c>
      <c r="Y76" s="204"/>
      <c r="Z76" s="204"/>
      <c r="AA76" s="145"/>
      <c r="AB76" s="199" t="s">
        <v>569</v>
      </c>
      <c r="AC76" s="205" t="s">
        <v>981</v>
      </c>
      <c r="AD76" s="207" t="s">
        <v>592</v>
      </c>
      <c r="AE76" s="81" t="s">
        <v>584</v>
      </c>
      <c r="AF76" s="126">
        <v>337</v>
      </c>
      <c r="AG76" s="126">
        <v>337</v>
      </c>
      <c r="AH76" s="206" t="s">
        <v>250</v>
      </c>
      <c r="AI76" s="203">
        <v>38497</v>
      </c>
      <c r="AJ76" s="206" t="s">
        <v>64</v>
      </c>
      <c r="AK76" s="143"/>
      <c r="AL76" s="143"/>
      <c r="AM76" s="143"/>
      <c r="AN76" s="143"/>
      <c r="AO76" s="82"/>
      <c r="AP76" s="199" t="s">
        <v>570</v>
      </c>
    </row>
    <row r="77" spans="1:42" s="210" customFormat="1" x14ac:dyDescent="0.2">
      <c r="A77" s="209">
        <v>96971830</v>
      </c>
      <c r="B77" s="207" t="s">
        <v>5</v>
      </c>
      <c r="C77" s="205" t="s">
        <v>987</v>
      </c>
      <c r="D77" s="205" t="s">
        <v>1006</v>
      </c>
      <c r="E77" s="208">
        <v>337</v>
      </c>
      <c r="F77" s="208" t="s">
        <v>256</v>
      </c>
      <c r="G77" s="206" t="s">
        <v>64</v>
      </c>
      <c r="H77" s="17">
        <v>45</v>
      </c>
      <c r="I77" s="206" t="s">
        <v>467</v>
      </c>
      <c r="J77" s="208" t="s">
        <v>724</v>
      </c>
      <c r="K77" s="194">
        <v>8</v>
      </c>
      <c r="L77" s="206" t="s">
        <v>218</v>
      </c>
      <c r="M77" s="194">
        <v>19.75</v>
      </c>
      <c r="N77" s="212">
        <v>45000</v>
      </c>
      <c r="O77" s="212">
        <v>45000</v>
      </c>
      <c r="P77" s="212">
        <f>ROUND((O77*$F$8/1000),0)</f>
        <v>1172343</v>
      </c>
      <c r="Q77" s="212">
        <v>1581668</v>
      </c>
      <c r="R77" s="212">
        <v>2754011</v>
      </c>
      <c r="S77" s="207"/>
      <c r="T77" s="195">
        <f>P77+Q77-R77</f>
        <v>0</v>
      </c>
      <c r="U77" s="128" t="s">
        <v>569</v>
      </c>
      <c r="V77" s="200" t="s">
        <v>981</v>
      </c>
      <c r="W77" s="126">
        <v>337</v>
      </c>
      <c r="X77" s="202" t="s">
        <v>593</v>
      </c>
      <c r="Y77" s="204"/>
      <c r="Z77" s="204"/>
      <c r="AA77" s="145"/>
      <c r="AB77" s="128" t="s">
        <v>569</v>
      </c>
      <c r="AC77" s="200" t="s">
        <v>986</v>
      </c>
      <c r="AD77" s="210" t="s">
        <v>592</v>
      </c>
      <c r="AE77" s="201" t="s">
        <v>584</v>
      </c>
      <c r="AF77" s="126">
        <v>337</v>
      </c>
      <c r="AG77" s="126">
        <v>337</v>
      </c>
      <c r="AH77" s="202" t="s">
        <v>593</v>
      </c>
      <c r="AI77" s="28">
        <v>38497</v>
      </c>
      <c r="AJ77" s="202" t="s">
        <v>64</v>
      </c>
      <c r="AK77" s="22"/>
      <c r="AL77" s="22"/>
      <c r="AM77" s="22"/>
      <c r="AN77" s="22"/>
      <c r="AO77" s="23"/>
      <c r="AP77" s="128" t="s">
        <v>570</v>
      </c>
    </row>
    <row r="78" spans="1:42" s="210" customFormat="1" x14ac:dyDescent="0.2">
      <c r="A78" s="209"/>
      <c r="B78" s="207"/>
      <c r="C78" s="205"/>
      <c r="D78" s="205"/>
      <c r="E78" s="208"/>
      <c r="F78" s="208"/>
      <c r="G78" s="206"/>
      <c r="H78" s="17"/>
      <c r="I78" s="206"/>
      <c r="J78" s="206"/>
      <c r="K78" s="194"/>
      <c r="L78" s="206"/>
      <c r="M78" s="194"/>
      <c r="N78" s="212"/>
      <c r="O78" s="212"/>
      <c r="P78" s="212"/>
      <c r="Q78" s="212"/>
      <c r="R78" s="212"/>
      <c r="S78" s="205"/>
      <c r="T78" s="195"/>
      <c r="U78" s="128" t="s">
        <v>569</v>
      </c>
      <c r="V78" s="200"/>
      <c r="W78" s="126"/>
      <c r="X78" s="202"/>
      <c r="Y78" s="204"/>
      <c r="Z78" s="204"/>
      <c r="AA78" s="145"/>
      <c r="AB78" s="128" t="s">
        <v>569</v>
      </c>
      <c r="AC78" s="200"/>
      <c r="AE78" s="201"/>
      <c r="AF78" s="126"/>
      <c r="AG78" s="126"/>
      <c r="AH78" s="202"/>
      <c r="AI78" s="28"/>
      <c r="AJ78" s="202"/>
      <c r="AK78" s="22"/>
      <c r="AL78" s="22"/>
      <c r="AM78" s="22"/>
      <c r="AN78" s="22"/>
      <c r="AO78" s="23"/>
      <c r="AP78" s="128"/>
    </row>
    <row r="79" spans="1:42" s="210" customFormat="1" x14ac:dyDescent="0.2">
      <c r="A79" s="209">
        <v>96847360</v>
      </c>
      <c r="B79" s="207" t="s">
        <v>2</v>
      </c>
      <c r="C79" s="205" t="s">
        <v>549</v>
      </c>
      <c r="D79" s="205" t="s">
        <v>1006</v>
      </c>
      <c r="E79" s="208">
        <v>341</v>
      </c>
      <c r="F79" s="208" t="s">
        <v>166</v>
      </c>
      <c r="G79" s="206" t="s">
        <v>64</v>
      </c>
      <c r="H79" s="17">
        <v>320</v>
      </c>
      <c r="I79" s="206" t="s">
        <v>168</v>
      </c>
      <c r="J79" s="208" t="s">
        <v>725</v>
      </c>
      <c r="K79" s="194">
        <v>5.8</v>
      </c>
      <c r="L79" s="206" t="s">
        <v>217</v>
      </c>
      <c r="M79" s="194">
        <v>23.75</v>
      </c>
      <c r="N79" s="212">
        <v>320000</v>
      </c>
      <c r="O79" s="212">
        <v>46702</v>
      </c>
      <c r="P79" s="212">
        <f>ROUND((O79*$F$8/1000),0)</f>
        <v>1216684</v>
      </c>
      <c r="Q79" s="212">
        <v>17271</v>
      </c>
      <c r="R79" s="212">
        <v>1233955</v>
      </c>
      <c r="S79" s="207"/>
      <c r="T79" s="195">
        <f>P79+Q79-R79</f>
        <v>0</v>
      </c>
      <c r="U79" s="128" t="s">
        <v>569</v>
      </c>
      <c r="V79" s="200" t="s">
        <v>549</v>
      </c>
      <c r="W79" s="126">
        <v>341</v>
      </c>
      <c r="X79" s="202" t="s">
        <v>149</v>
      </c>
      <c r="Y79" s="204"/>
      <c r="Z79" s="204"/>
      <c r="AA79" s="145"/>
      <c r="AB79" s="128" t="s">
        <v>569</v>
      </c>
      <c r="AC79" s="200" t="s">
        <v>549</v>
      </c>
      <c r="AD79" s="200" t="s">
        <v>586</v>
      </c>
      <c r="AE79" s="201" t="s">
        <v>584</v>
      </c>
      <c r="AF79" s="202">
        <v>341</v>
      </c>
      <c r="AG79" s="202">
        <v>341</v>
      </c>
      <c r="AH79" s="202" t="s">
        <v>149</v>
      </c>
      <c r="AI79" s="28">
        <v>37895</v>
      </c>
      <c r="AJ79" s="126" t="s">
        <v>64</v>
      </c>
      <c r="AK79" s="22"/>
      <c r="AL79" s="22"/>
      <c r="AM79" s="22"/>
      <c r="AN79" s="22"/>
      <c r="AO79" s="23"/>
      <c r="AP79" s="128" t="s">
        <v>570</v>
      </c>
    </row>
    <row r="80" spans="1:42" s="210" customFormat="1" x14ac:dyDescent="0.2">
      <c r="A80" s="209">
        <v>96847360</v>
      </c>
      <c r="B80" s="207" t="s">
        <v>2</v>
      </c>
      <c r="C80" s="205" t="s">
        <v>550</v>
      </c>
      <c r="D80" s="205" t="s">
        <v>1006</v>
      </c>
      <c r="E80" s="208">
        <v>341</v>
      </c>
      <c r="F80" s="208" t="s">
        <v>166</v>
      </c>
      <c r="G80" s="206" t="s">
        <v>64</v>
      </c>
      <c r="H80" s="17">
        <v>6</v>
      </c>
      <c r="I80" s="206" t="s">
        <v>169</v>
      </c>
      <c r="J80" s="208" t="s">
        <v>726</v>
      </c>
      <c r="K80" s="194">
        <v>7.5</v>
      </c>
      <c r="L80" s="206" t="s">
        <v>217</v>
      </c>
      <c r="M80" s="194">
        <v>23.75</v>
      </c>
      <c r="N80" s="212">
        <v>6000</v>
      </c>
      <c r="O80" s="212">
        <v>14817</v>
      </c>
      <c r="P80" s="212">
        <f>ROUND((O80*$F$8/1000),0)</f>
        <v>386014</v>
      </c>
      <c r="Q80" s="212">
        <v>7042</v>
      </c>
      <c r="R80" s="212">
        <v>393056</v>
      </c>
      <c r="S80" s="207"/>
      <c r="T80" s="195">
        <f>P80+Q80-R80</f>
        <v>0</v>
      </c>
      <c r="U80" s="128" t="s">
        <v>569</v>
      </c>
      <c r="V80" s="200" t="s">
        <v>549</v>
      </c>
      <c r="W80" s="126">
        <v>341</v>
      </c>
      <c r="X80" s="202" t="s">
        <v>150</v>
      </c>
      <c r="Y80" s="204"/>
      <c r="Z80" s="204"/>
      <c r="AA80" s="145"/>
      <c r="AB80" s="128" t="s">
        <v>569</v>
      </c>
      <c r="AC80" s="200" t="s">
        <v>549</v>
      </c>
      <c r="AD80" s="200" t="s">
        <v>586</v>
      </c>
      <c r="AE80" s="201" t="s">
        <v>584</v>
      </c>
      <c r="AF80" s="202">
        <v>341</v>
      </c>
      <c r="AG80" s="202">
        <v>341</v>
      </c>
      <c r="AH80" s="202" t="s">
        <v>150</v>
      </c>
      <c r="AI80" s="28">
        <v>37895</v>
      </c>
      <c r="AJ80" s="126" t="s">
        <v>64</v>
      </c>
      <c r="AK80" s="22"/>
      <c r="AL80" s="22"/>
      <c r="AM80" s="22"/>
      <c r="AN80" s="22"/>
      <c r="AO80" s="23"/>
      <c r="AP80" s="128" t="s">
        <v>570</v>
      </c>
    </row>
    <row r="81" spans="1:42" s="210" customFormat="1" x14ac:dyDescent="0.2">
      <c r="A81" s="209">
        <v>96847360</v>
      </c>
      <c r="B81" s="207" t="s">
        <v>2</v>
      </c>
      <c r="C81" s="205" t="s">
        <v>550</v>
      </c>
      <c r="D81" s="205" t="s">
        <v>1006</v>
      </c>
      <c r="E81" s="208">
        <v>341</v>
      </c>
      <c r="F81" s="208" t="s">
        <v>166</v>
      </c>
      <c r="G81" s="206" t="s">
        <v>64</v>
      </c>
      <c r="H81" s="17">
        <v>15.2</v>
      </c>
      <c r="I81" s="206" t="s">
        <v>170</v>
      </c>
      <c r="J81" s="208" t="s">
        <v>727</v>
      </c>
      <c r="K81" s="194">
        <v>7.5</v>
      </c>
      <c r="L81" s="206" t="s">
        <v>217</v>
      </c>
      <c r="M81" s="194">
        <v>23.75</v>
      </c>
      <c r="N81" s="212">
        <v>15200</v>
      </c>
      <c r="O81" s="212">
        <v>37536</v>
      </c>
      <c r="P81" s="212">
        <f>ROUND((O81*$F$8/1000),0)</f>
        <v>977890</v>
      </c>
      <c r="Q81" s="212">
        <v>17842</v>
      </c>
      <c r="R81" s="212">
        <v>995732</v>
      </c>
      <c r="S81" s="207"/>
      <c r="T81" s="195">
        <f>P81+Q81-R81</f>
        <v>0</v>
      </c>
      <c r="U81" s="128" t="s">
        <v>569</v>
      </c>
      <c r="V81" s="200" t="s">
        <v>549</v>
      </c>
      <c r="W81" s="126">
        <v>341</v>
      </c>
      <c r="X81" s="202" t="s">
        <v>594</v>
      </c>
      <c r="Y81" s="204"/>
      <c r="Z81" s="204"/>
      <c r="AA81" s="145"/>
      <c r="AB81" s="128" t="s">
        <v>569</v>
      </c>
      <c r="AC81" s="200" t="s">
        <v>587</v>
      </c>
      <c r="AD81" s="200" t="s">
        <v>586</v>
      </c>
      <c r="AE81" s="201" t="s">
        <v>584</v>
      </c>
      <c r="AF81" s="202">
        <v>341</v>
      </c>
      <c r="AG81" s="202">
        <v>341</v>
      </c>
      <c r="AH81" s="202" t="s">
        <v>594</v>
      </c>
      <c r="AI81" s="28">
        <v>37895</v>
      </c>
      <c r="AJ81" s="126" t="s">
        <v>64</v>
      </c>
      <c r="AK81" s="22"/>
      <c r="AL81" s="22"/>
      <c r="AM81" s="22"/>
      <c r="AN81" s="22"/>
      <c r="AO81" s="23"/>
      <c r="AP81" s="128" t="s">
        <v>570</v>
      </c>
    </row>
    <row r="82" spans="1:42" s="210" customFormat="1" x14ac:dyDescent="0.2">
      <c r="A82" s="209"/>
      <c r="B82" s="207"/>
      <c r="C82" s="205"/>
      <c r="D82" s="205"/>
      <c r="E82" s="208"/>
      <c r="F82" s="208"/>
      <c r="G82" s="206"/>
      <c r="H82" s="17"/>
      <c r="I82" s="206"/>
      <c r="J82" s="208"/>
      <c r="K82" s="194"/>
      <c r="L82" s="206"/>
      <c r="M82" s="194"/>
      <c r="N82" s="212"/>
      <c r="O82" s="212"/>
      <c r="P82" s="212"/>
      <c r="Q82" s="212"/>
      <c r="R82" s="212"/>
      <c r="S82" s="207"/>
      <c r="T82" s="195"/>
      <c r="U82" s="128"/>
      <c r="V82" s="200"/>
      <c r="W82" s="126"/>
      <c r="X82" s="202"/>
      <c r="Y82" s="204"/>
      <c r="Z82" s="204"/>
      <c r="AA82" s="145"/>
      <c r="AB82" s="128"/>
      <c r="AC82" s="200"/>
      <c r="AD82" s="201"/>
      <c r="AE82" s="201"/>
      <c r="AF82" s="202"/>
      <c r="AG82" s="202"/>
      <c r="AH82" s="202"/>
      <c r="AI82" s="28"/>
      <c r="AJ82" s="202"/>
      <c r="AK82" s="22"/>
      <c r="AL82" s="22"/>
      <c r="AM82" s="22"/>
      <c r="AN82" s="22"/>
      <c r="AO82" s="23"/>
      <c r="AP82" s="128" t="s">
        <v>570</v>
      </c>
    </row>
    <row r="83" spans="1:42" s="210" customFormat="1" x14ac:dyDescent="0.2">
      <c r="A83" s="209">
        <v>96819300</v>
      </c>
      <c r="B83" s="207" t="s">
        <v>4</v>
      </c>
      <c r="C83" s="205" t="s">
        <v>173</v>
      </c>
      <c r="D83" s="205" t="s">
        <v>1006</v>
      </c>
      <c r="E83" s="208">
        <v>351</v>
      </c>
      <c r="F83" s="208" t="s">
        <v>202</v>
      </c>
      <c r="G83" s="206" t="s">
        <v>64</v>
      </c>
      <c r="H83" s="17">
        <v>400</v>
      </c>
      <c r="I83" s="206" t="s">
        <v>183</v>
      </c>
      <c r="J83" s="208" t="s">
        <v>728</v>
      </c>
      <c r="K83" s="194">
        <v>6.5</v>
      </c>
      <c r="L83" s="206" t="s">
        <v>219</v>
      </c>
      <c r="M83" s="194">
        <v>20</v>
      </c>
      <c r="N83" s="212">
        <v>400000</v>
      </c>
      <c r="O83" s="212">
        <v>124412.33</v>
      </c>
      <c r="P83" s="212">
        <f>ROUND((O83*$F$8/1000),0)</f>
        <v>3241199</v>
      </c>
      <c r="Q83" s="212">
        <v>39563</v>
      </c>
      <c r="R83" s="212">
        <v>3280762</v>
      </c>
      <c r="S83" s="207"/>
      <c r="T83" s="195">
        <f t="shared" ref="T83:T105" si="10">P83+Q83-R83</f>
        <v>0</v>
      </c>
      <c r="U83" s="128" t="s">
        <v>569</v>
      </c>
      <c r="V83" s="200" t="s">
        <v>173</v>
      </c>
      <c r="W83" s="126">
        <v>351</v>
      </c>
      <c r="X83" s="202" t="s">
        <v>183</v>
      </c>
      <c r="Y83" s="204"/>
      <c r="Z83" s="204"/>
      <c r="AA83" s="145"/>
      <c r="AB83" s="128" t="s">
        <v>569</v>
      </c>
      <c r="AC83" s="200" t="s">
        <v>173</v>
      </c>
      <c r="AD83" s="200" t="s">
        <v>588</v>
      </c>
      <c r="AE83" s="201" t="s">
        <v>584</v>
      </c>
      <c r="AF83" s="202">
        <v>351</v>
      </c>
      <c r="AG83" s="202">
        <v>351</v>
      </c>
      <c r="AH83" s="202" t="s">
        <v>183</v>
      </c>
      <c r="AI83" s="28">
        <v>37915</v>
      </c>
      <c r="AJ83" s="126" t="s">
        <v>64</v>
      </c>
      <c r="AK83" s="22"/>
      <c r="AL83" s="22"/>
      <c r="AM83" s="22"/>
      <c r="AN83" s="22"/>
      <c r="AO83" s="23"/>
      <c r="AP83" s="128" t="s">
        <v>570</v>
      </c>
    </row>
    <row r="84" spans="1:42" s="210" customFormat="1" x14ac:dyDescent="0.2">
      <c r="A84" s="209">
        <v>96819300</v>
      </c>
      <c r="B84" s="207" t="s">
        <v>4</v>
      </c>
      <c r="C84" s="205" t="s">
        <v>173</v>
      </c>
      <c r="D84" s="205" t="s">
        <v>1006</v>
      </c>
      <c r="E84" s="208">
        <v>351</v>
      </c>
      <c r="F84" s="208" t="s">
        <v>202</v>
      </c>
      <c r="G84" s="206" t="s">
        <v>64</v>
      </c>
      <c r="H84" s="17">
        <v>155</v>
      </c>
      <c r="I84" s="206" t="s">
        <v>184</v>
      </c>
      <c r="J84" s="208" t="s">
        <v>729</v>
      </c>
      <c r="K84" s="194">
        <v>6.5</v>
      </c>
      <c r="L84" s="206" t="s">
        <v>219</v>
      </c>
      <c r="M84" s="194">
        <v>20</v>
      </c>
      <c r="N84" s="212">
        <v>155000</v>
      </c>
      <c r="O84" s="212">
        <v>48209.98</v>
      </c>
      <c r="P84" s="212">
        <f>ROUND((O84*$F$8/1000),0)</f>
        <v>1255970</v>
      </c>
      <c r="Q84" s="212">
        <v>15331</v>
      </c>
      <c r="R84" s="212">
        <v>1271301</v>
      </c>
      <c r="S84" s="207"/>
      <c r="T84" s="195">
        <f t="shared" si="10"/>
        <v>0</v>
      </c>
      <c r="U84" s="128" t="s">
        <v>569</v>
      </c>
      <c r="V84" s="200" t="s">
        <v>173</v>
      </c>
      <c r="W84" s="126">
        <v>351</v>
      </c>
      <c r="X84" s="202" t="s">
        <v>184</v>
      </c>
      <c r="Y84" s="204"/>
      <c r="Z84" s="204"/>
      <c r="AA84" s="145"/>
      <c r="AB84" s="128" t="s">
        <v>569</v>
      </c>
      <c r="AC84" s="200" t="s">
        <v>173</v>
      </c>
      <c r="AD84" s="200" t="s">
        <v>588</v>
      </c>
      <c r="AE84" s="201" t="s">
        <v>584</v>
      </c>
      <c r="AF84" s="202">
        <v>351</v>
      </c>
      <c r="AG84" s="202">
        <v>351</v>
      </c>
      <c r="AH84" s="202" t="s">
        <v>184</v>
      </c>
      <c r="AI84" s="28">
        <v>37915</v>
      </c>
      <c r="AJ84" s="126" t="s">
        <v>64</v>
      </c>
      <c r="AK84" s="22"/>
      <c r="AL84" s="22"/>
      <c r="AM84" s="22"/>
      <c r="AN84" s="22"/>
      <c r="AO84" s="23"/>
      <c r="AP84" s="128" t="s">
        <v>570</v>
      </c>
    </row>
    <row r="85" spans="1:42" s="210" customFormat="1" x14ac:dyDescent="0.2">
      <c r="A85" s="209">
        <v>96819300</v>
      </c>
      <c r="B85" s="207" t="s">
        <v>4</v>
      </c>
      <c r="C85" s="205" t="s">
        <v>201</v>
      </c>
      <c r="D85" s="205" t="s">
        <v>1006</v>
      </c>
      <c r="E85" s="208">
        <v>351</v>
      </c>
      <c r="F85" s="208" t="s">
        <v>202</v>
      </c>
      <c r="G85" s="206" t="s">
        <v>64</v>
      </c>
      <c r="H85" s="17">
        <v>21</v>
      </c>
      <c r="I85" s="206" t="s">
        <v>185</v>
      </c>
      <c r="J85" s="208" t="s">
        <v>730</v>
      </c>
      <c r="K85" s="194">
        <v>5</v>
      </c>
      <c r="L85" s="206" t="s">
        <v>219</v>
      </c>
      <c r="M85" s="194">
        <v>5.5</v>
      </c>
      <c r="N85" s="212">
        <v>21000</v>
      </c>
      <c r="O85" s="212">
        <v>0</v>
      </c>
      <c r="P85" s="212">
        <f>ROUND((O85*$F$8/1000),0)</f>
        <v>0</v>
      </c>
      <c r="Q85" s="210">
        <v>0</v>
      </c>
      <c r="R85" s="210">
        <v>0</v>
      </c>
      <c r="S85" s="207"/>
      <c r="T85" s="195">
        <f t="shared" si="10"/>
        <v>0</v>
      </c>
      <c r="U85" s="128" t="s">
        <v>569</v>
      </c>
      <c r="V85" s="200" t="s">
        <v>173</v>
      </c>
      <c r="W85" s="126">
        <v>351</v>
      </c>
      <c r="X85" s="202" t="s">
        <v>185</v>
      </c>
      <c r="Y85" s="204"/>
      <c r="Z85" s="204"/>
      <c r="AA85" s="145"/>
      <c r="AB85" s="128" t="s">
        <v>569</v>
      </c>
      <c r="AC85" s="200" t="s">
        <v>173</v>
      </c>
      <c r="AD85" s="200" t="s">
        <v>588</v>
      </c>
      <c r="AE85" s="201" t="s">
        <v>584</v>
      </c>
      <c r="AF85" s="202">
        <v>351</v>
      </c>
      <c r="AG85" s="202">
        <v>351</v>
      </c>
      <c r="AH85" s="202" t="s">
        <v>185</v>
      </c>
      <c r="AI85" s="28">
        <v>37915</v>
      </c>
      <c r="AJ85" s="126" t="s">
        <v>64</v>
      </c>
      <c r="AK85" s="22"/>
      <c r="AL85" s="22"/>
      <c r="AM85" s="22"/>
      <c r="AN85" s="22"/>
      <c r="AO85" s="23"/>
      <c r="AP85" s="128" t="s">
        <v>570</v>
      </c>
    </row>
    <row r="86" spans="1:42" s="210" customFormat="1" x14ac:dyDescent="0.2">
      <c r="A86" s="209">
        <v>96819300</v>
      </c>
      <c r="B86" s="207" t="s">
        <v>4</v>
      </c>
      <c r="C86" s="205" t="s">
        <v>179</v>
      </c>
      <c r="D86" s="205" t="s">
        <v>1006</v>
      </c>
      <c r="E86" s="208">
        <v>351</v>
      </c>
      <c r="F86" s="208" t="s">
        <v>202</v>
      </c>
      <c r="G86" s="206" t="s">
        <v>64</v>
      </c>
      <c r="H86" s="17">
        <v>60</v>
      </c>
      <c r="I86" s="206" t="s">
        <v>186</v>
      </c>
      <c r="J86" s="208" t="s">
        <v>731</v>
      </c>
      <c r="K86" s="194">
        <v>6.5</v>
      </c>
      <c r="L86" s="206" t="s">
        <v>219</v>
      </c>
      <c r="M86" s="194">
        <v>20</v>
      </c>
      <c r="N86" s="212">
        <v>60000</v>
      </c>
      <c r="O86" s="212">
        <v>110764.15</v>
      </c>
      <c r="P86" s="212">
        <f>ROUND((O86*$F$8/1000),0)</f>
        <v>2885635</v>
      </c>
      <c r="Q86" s="212">
        <v>35224</v>
      </c>
      <c r="R86" s="212">
        <v>2920859</v>
      </c>
      <c r="S86" s="207"/>
      <c r="T86" s="195">
        <f t="shared" si="10"/>
        <v>0</v>
      </c>
      <c r="U86" s="128" t="s">
        <v>569</v>
      </c>
      <c r="V86" s="200" t="s">
        <v>173</v>
      </c>
      <c r="W86" s="126">
        <v>351</v>
      </c>
      <c r="X86" s="202" t="s">
        <v>186</v>
      </c>
      <c r="Y86" s="204"/>
      <c r="Z86" s="204"/>
      <c r="AA86" s="145"/>
      <c r="AB86" s="128" t="s">
        <v>569</v>
      </c>
      <c r="AC86" s="200" t="s">
        <v>596</v>
      </c>
      <c r="AD86" s="200" t="s">
        <v>588</v>
      </c>
      <c r="AE86" s="201" t="s">
        <v>584</v>
      </c>
      <c r="AF86" s="202">
        <v>351</v>
      </c>
      <c r="AG86" s="202">
        <v>351</v>
      </c>
      <c r="AH86" s="202" t="s">
        <v>186</v>
      </c>
      <c r="AI86" s="28">
        <v>37915</v>
      </c>
      <c r="AJ86" s="126" t="s">
        <v>64</v>
      </c>
      <c r="AK86" s="22"/>
      <c r="AL86" s="22"/>
      <c r="AM86" s="22"/>
      <c r="AN86" s="22"/>
      <c r="AO86" s="23"/>
      <c r="AP86" s="128" t="s">
        <v>570</v>
      </c>
    </row>
    <row r="87" spans="1:42" s="210" customFormat="1" x14ac:dyDescent="0.2">
      <c r="A87" s="209">
        <v>96819300</v>
      </c>
      <c r="B87" s="207" t="s">
        <v>4</v>
      </c>
      <c r="C87" s="205" t="s">
        <v>179</v>
      </c>
      <c r="D87" s="205" t="s">
        <v>1006</v>
      </c>
      <c r="E87" s="208">
        <v>351</v>
      </c>
      <c r="F87" s="208" t="s">
        <v>202</v>
      </c>
      <c r="G87" s="206" t="s">
        <v>64</v>
      </c>
      <c r="H87" s="17">
        <v>2</v>
      </c>
      <c r="I87" s="206" t="s">
        <v>187</v>
      </c>
      <c r="J87" s="208" t="s">
        <v>732</v>
      </c>
      <c r="K87" s="194">
        <v>6.5</v>
      </c>
      <c r="L87" s="206" t="s">
        <v>219</v>
      </c>
      <c r="M87" s="194">
        <v>21</v>
      </c>
      <c r="N87" s="212">
        <v>2000</v>
      </c>
      <c r="O87" s="212">
        <v>4394.41</v>
      </c>
      <c r="P87" s="212">
        <f>ROUND((O87*$F$8/1000),0)</f>
        <v>114483</v>
      </c>
      <c r="Q87" s="212">
        <v>1398</v>
      </c>
      <c r="R87" s="212">
        <v>115881</v>
      </c>
      <c r="S87" s="207"/>
      <c r="T87" s="195">
        <f t="shared" si="10"/>
        <v>0</v>
      </c>
      <c r="U87" s="128" t="s">
        <v>569</v>
      </c>
      <c r="V87" s="200" t="s">
        <v>173</v>
      </c>
      <c r="W87" s="126">
        <v>351</v>
      </c>
      <c r="X87" s="202" t="s">
        <v>187</v>
      </c>
      <c r="Y87" s="204"/>
      <c r="Z87" s="204"/>
      <c r="AA87" s="145"/>
      <c r="AB87" s="128" t="s">
        <v>569</v>
      </c>
      <c r="AC87" s="200" t="s">
        <v>597</v>
      </c>
      <c r="AD87" s="200" t="s">
        <v>588</v>
      </c>
      <c r="AE87" s="201" t="s">
        <v>584</v>
      </c>
      <c r="AF87" s="202">
        <v>351</v>
      </c>
      <c r="AG87" s="202">
        <v>351</v>
      </c>
      <c r="AH87" s="202" t="s">
        <v>187</v>
      </c>
      <c r="AI87" s="28">
        <v>37915</v>
      </c>
      <c r="AJ87" s="126" t="s">
        <v>64</v>
      </c>
      <c r="AK87" s="22"/>
      <c r="AL87" s="22"/>
      <c r="AM87" s="22"/>
      <c r="AN87" s="22"/>
      <c r="AO87" s="23"/>
      <c r="AP87" s="128" t="s">
        <v>570</v>
      </c>
    </row>
    <row r="88" spans="1:42" s="210" customFormat="1" x14ac:dyDescent="0.2">
      <c r="A88" s="209">
        <v>96819300</v>
      </c>
      <c r="B88" s="207" t="s">
        <v>4</v>
      </c>
      <c r="C88" s="205" t="s">
        <v>919</v>
      </c>
      <c r="D88" s="205" t="s">
        <v>1006</v>
      </c>
      <c r="E88" s="208">
        <v>351</v>
      </c>
      <c r="F88" s="208" t="s">
        <v>191</v>
      </c>
      <c r="G88" s="206" t="s">
        <v>64</v>
      </c>
      <c r="H88" s="17">
        <v>160</v>
      </c>
      <c r="I88" s="206" t="s">
        <v>195</v>
      </c>
      <c r="J88" s="208" t="s">
        <v>733</v>
      </c>
      <c r="K88" s="194">
        <v>5.3</v>
      </c>
      <c r="L88" s="206" t="s">
        <v>219</v>
      </c>
      <c r="M88" s="194">
        <v>6</v>
      </c>
      <c r="N88" s="212">
        <v>160000</v>
      </c>
      <c r="O88" s="212">
        <v>0</v>
      </c>
      <c r="P88" s="212">
        <f t="shared" ref="P88:P100" si="11">ROUND((O88*$F$8/1000),0)</f>
        <v>0</v>
      </c>
      <c r="Q88" s="212">
        <v>0</v>
      </c>
      <c r="R88" s="212">
        <v>0</v>
      </c>
      <c r="S88" s="212"/>
      <c r="T88" s="195">
        <f t="shared" si="10"/>
        <v>0</v>
      </c>
      <c r="U88" s="128" t="s">
        <v>569</v>
      </c>
      <c r="V88" s="200" t="s">
        <v>173</v>
      </c>
      <c r="W88" s="126">
        <v>351</v>
      </c>
      <c r="X88" s="202" t="s">
        <v>195</v>
      </c>
      <c r="Y88" s="204"/>
      <c r="Z88" s="204"/>
      <c r="AA88" s="145"/>
      <c r="AB88" s="128" t="s">
        <v>569</v>
      </c>
      <c r="AC88" s="200" t="s">
        <v>173</v>
      </c>
      <c r="AD88" s="200" t="s">
        <v>588</v>
      </c>
      <c r="AE88" s="201" t="s">
        <v>584</v>
      </c>
      <c r="AF88" s="202">
        <v>351</v>
      </c>
      <c r="AG88" s="202">
        <v>351</v>
      </c>
      <c r="AH88" s="202" t="s">
        <v>195</v>
      </c>
      <c r="AI88" s="28" t="s">
        <v>598</v>
      </c>
      <c r="AJ88" s="126" t="s">
        <v>64</v>
      </c>
      <c r="AK88" s="22"/>
      <c r="AL88" s="22"/>
      <c r="AM88" s="22"/>
      <c r="AN88" s="22"/>
      <c r="AO88" s="23"/>
      <c r="AP88" s="128" t="s">
        <v>570</v>
      </c>
    </row>
    <row r="89" spans="1:42" s="210" customFormat="1" x14ac:dyDescent="0.2">
      <c r="A89" s="209">
        <v>96819300</v>
      </c>
      <c r="B89" s="207" t="s">
        <v>4</v>
      </c>
      <c r="C89" s="205" t="s">
        <v>919</v>
      </c>
      <c r="D89" s="205" t="s">
        <v>1006</v>
      </c>
      <c r="E89" s="208">
        <v>351</v>
      </c>
      <c r="F89" s="208" t="s">
        <v>191</v>
      </c>
      <c r="G89" s="206" t="s">
        <v>64</v>
      </c>
      <c r="H89" s="17">
        <v>60</v>
      </c>
      <c r="I89" s="206" t="s">
        <v>196</v>
      </c>
      <c r="J89" s="208" t="s">
        <v>734</v>
      </c>
      <c r="K89" s="194">
        <v>5.3</v>
      </c>
      <c r="L89" s="206" t="s">
        <v>219</v>
      </c>
      <c r="M89" s="194">
        <v>6</v>
      </c>
      <c r="N89" s="212">
        <v>60000</v>
      </c>
      <c r="O89" s="212">
        <v>0</v>
      </c>
      <c r="P89" s="212">
        <f t="shared" si="11"/>
        <v>0</v>
      </c>
      <c r="Q89" s="212">
        <v>0</v>
      </c>
      <c r="R89" s="212">
        <v>0</v>
      </c>
      <c r="S89" s="212"/>
      <c r="T89" s="195">
        <f t="shared" si="10"/>
        <v>0</v>
      </c>
      <c r="U89" s="128" t="s">
        <v>569</v>
      </c>
      <c r="V89" s="200" t="s">
        <v>173</v>
      </c>
      <c r="W89" s="126">
        <v>351</v>
      </c>
      <c r="X89" s="202" t="s">
        <v>196</v>
      </c>
      <c r="Y89" s="204"/>
      <c r="Z89" s="204"/>
      <c r="AA89" s="145"/>
      <c r="AB89" s="128" t="s">
        <v>569</v>
      </c>
      <c r="AC89" s="200" t="s">
        <v>173</v>
      </c>
      <c r="AD89" s="200" t="s">
        <v>588</v>
      </c>
      <c r="AE89" s="201" t="s">
        <v>584</v>
      </c>
      <c r="AF89" s="202">
        <v>351</v>
      </c>
      <c r="AG89" s="202">
        <v>351</v>
      </c>
      <c r="AH89" s="202" t="s">
        <v>196</v>
      </c>
      <c r="AI89" s="28" t="s">
        <v>598</v>
      </c>
      <c r="AJ89" s="126" t="s">
        <v>64</v>
      </c>
      <c r="AK89" s="22"/>
      <c r="AL89" s="22"/>
      <c r="AM89" s="22"/>
      <c r="AN89" s="22"/>
      <c r="AO89" s="23"/>
      <c r="AP89" s="128" t="s">
        <v>570</v>
      </c>
    </row>
    <row r="90" spans="1:42" s="210" customFormat="1" x14ac:dyDescent="0.2">
      <c r="A90" s="209">
        <v>96819300</v>
      </c>
      <c r="B90" s="207" t="s">
        <v>4</v>
      </c>
      <c r="C90" s="205" t="s">
        <v>919</v>
      </c>
      <c r="D90" s="205" t="s">
        <v>1006</v>
      </c>
      <c r="E90" s="208">
        <v>351</v>
      </c>
      <c r="F90" s="208" t="s">
        <v>191</v>
      </c>
      <c r="G90" s="206" t="s">
        <v>64</v>
      </c>
      <c r="H90" s="17">
        <v>600</v>
      </c>
      <c r="I90" s="206" t="s">
        <v>197</v>
      </c>
      <c r="J90" s="208" t="s">
        <v>735</v>
      </c>
      <c r="K90" s="194">
        <v>6.5</v>
      </c>
      <c r="L90" s="206" t="s">
        <v>219</v>
      </c>
      <c r="M90" s="194">
        <v>22.5</v>
      </c>
      <c r="N90" s="212">
        <v>600000</v>
      </c>
      <c r="O90" s="212">
        <v>222649.78</v>
      </c>
      <c r="P90" s="212">
        <f t="shared" si="11"/>
        <v>5800488</v>
      </c>
      <c r="Q90" s="212">
        <v>70802</v>
      </c>
      <c r="R90" s="212">
        <v>5871290</v>
      </c>
      <c r="S90" s="207"/>
      <c r="T90" s="195">
        <f t="shared" si="10"/>
        <v>0</v>
      </c>
      <c r="U90" s="128" t="s">
        <v>569</v>
      </c>
      <c r="V90" s="200" t="s">
        <v>173</v>
      </c>
      <c r="W90" s="126">
        <v>351</v>
      </c>
      <c r="X90" s="202" t="s">
        <v>197</v>
      </c>
      <c r="Y90" s="204"/>
      <c r="Z90" s="204"/>
      <c r="AA90" s="145"/>
      <c r="AB90" s="128" t="s">
        <v>569</v>
      </c>
      <c r="AC90" s="200" t="s">
        <v>173</v>
      </c>
      <c r="AD90" s="200" t="s">
        <v>588</v>
      </c>
      <c r="AE90" s="201" t="s">
        <v>584</v>
      </c>
      <c r="AF90" s="202">
        <v>351</v>
      </c>
      <c r="AG90" s="202">
        <v>351</v>
      </c>
      <c r="AH90" s="202" t="s">
        <v>197</v>
      </c>
      <c r="AI90" s="28" t="s">
        <v>598</v>
      </c>
      <c r="AJ90" s="126" t="s">
        <v>64</v>
      </c>
      <c r="AK90" s="22"/>
      <c r="AL90" s="22"/>
      <c r="AM90" s="22"/>
      <c r="AN90" s="22"/>
      <c r="AO90" s="23"/>
      <c r="AP90" s="128" t="s">
        <v>570</v>
      </c>
    </row>
    <row r="91" spans="1:42" s="210" customFormat="1" x14ac:dyDescent="0.2">
      <c r="A91" s="209">
        <v>96819300</v>
      </c>
      <c r="B91" s="207" t="s">
        <v>4</v>
      </c>
      <c r="C91" s="205" t="s">
        <v>919</v>
      </c>
      <c r="D91" s="205" t="s">
        <v>1006</v>
      </c>
      <c r="E91" s="208">
        <v>351</v>
      </c>
      <c r="F91" s="208" t="s">
        <v>191</v>
      </c>
      <c r="G91" s="206" t="s">
        <v>64</v>
      </c>
      <c r="H91" s="17">
        <v>129</v>
      </c>
      <c r="I91" s="206" t="s">
        <v>198</v>
      </c>
      <c r="J91" s="208" t="s">
        <v>736</v>
      </c>
      <c r="K91" s="194">
        <v>6.5</v>
      </c>
      <c r="L91" s="206" t="s">
        <v>219</v>
      </c>
      <c r="M91" s="194">
        <v>22.5</v>
      </c>
      <c r="N91" s="212">
        <v>129000</v>
      </c>
      <c r="O91" s="212">
        <v>47870</v>
      </c>
      <c r="P91" s="212">
        <f t="shared" si="11"/>
        <v>1247113</v>
      </c>
      <c r="Q91" s="212">
        <v>15222</v>
      </c>
      <c r="R91" s="212">
        <v>1262335</v>
      </c>
      <c r="S91" s="207"/>
      <c r="T91" s="195">
        <f t="shared" si="10"/>
        <v>0</v>
      </c>
      <c r="U91" s="128" t="s">
        <v>569</v>
      </c>
      <c r="V91" s="200" t="s">
        <v>173</v>
      </c>
      <c r="W91" s="126">
        <v>351</v>
      </c>
      <c r="X91" s="202" t="s">
        <v>198</v>
      </c>
      <c r="Y91" s="204"/>
      <c r="Z91" s="204"/>
      <c r="AA91" s="145"/>
      <c r="AB91" s="128" t="s">
        <v>569</v>
      </c>
      <c r="AC91" s="200" t="s">
        <v>173</v>
      </c>
      <c r="AD91" s="200" t="s">
        <v>588</v>
      </c>
      <c r="AE91" s="201" t="s">
        <v>584</v>
      </c>
      <c r="AF91" s="202">
        <v>351</v>
      </c>
      <c r="AG91" s="202">
        <v>351</v>
      </c>
      <c r="AH91" s="202" t="s">
        <v>198</v>
      </c>
      <c r="AI91" s="28" t="s">
        <v>598</v>
      </c>
      <c r="AJ91" s="126" t="s">
        <v>64</v>
      </c>
      <c r="AK91" s="22"/>
      <c r="AL91" s="22"/>
      <c r="AM91" s="22"/>
      <c r="AN91" s="22"/>
      <c r="AO91" s="23"/>
      <c r="AP91" s="128" t="s">
        <v>570</v>
      </c>
    </row>
    <row r="92" spans="1:42" s="210" customFormat="1" x14ac:dyDescent="0.2">
      <c r="A92" s="209">
        <v>96819300</v>
      </c>
      <c r="B92" s="207" t="s">
        <v>4</v>
      </c>
      <c r="C92" s="205" t="s">
        <v>920</v>
      </c>
      <c r="D92" s="205" t="s">
        <v>1006</v>
      </c>
      <c r="E92" s="208">
        <v>351</v>
      </c>
      <c r="F92" s="208" t="s">
        <v>191</v>
      </c>
      <c r="G92" s="206" t="s">
        <v>64</v>
      </c>
      <c r="H92" s="17">
        <v>82</v>
      </c>
      <c r="I92" s="206" t="s">
        <v>199</v>
      </c>
      <c r="J92" s="208" t="s">
        <v>737</v>
      </c>
      <c r="K92" s="194">
        <v>6.5</v>
      </c>
      <c r="L92" s="206" t="s">
        <v>219</v>
      </c>
      <c r="M92" s="194">
        <v>22.5</v>
      </c>
      <c r="N92" s="212">
        <v>82000</v>
      </c>
      <c r="O92" s="212">
        <v>148686.26</v>
      </c>
      <c r="P92" s="212">
        <f t="shared" si="11"/>
        <v>3873585</v>
      </c>
      <c r="Q92" s="212">
        <v>47282</v>
      </c>
      <c r="R92" s="212">
        <v>3920867</v>
      </c>
      <c r="S92" s="207"/>
      <c r="T92" s="195">
        <f t="shared" si="10"/>
        <v>0</v>
      </c>
      <c r="U92" s="128" t="s">
        <v>569</v>
      </c>
      <c r="V92" s="200" t="s">
        <v>173</v>
      </c>
      <c r="W92" s="126">
        <v>351</v>
      </c>
      <c r="X92" s="202" t="s">
        <v>199</v>
      </c>
      <c r="Y92" s="204"/>
      <c r="Z92" s="204"/>
      <c r="AA92" s="145"/>
      <c r="AB92" s="128" t="s">
        <v>569</v>
      </c>
      <c r="AC92" s="200" t="s">
        <v>173</v>
      </c>
      <c r="AD92" s="200" t="s">
        <v>588</v>
      </c>
      <c r="AE92" s="201" t="s">
        <v>584</v>
      </c>
      <c r="AF92" s="202">
        <v>351</v>
      </c>
      <c r="AG92" s="202">
        <v>351</v>
      </c>
      <c r="AH92" s="202" t="s">
        <v>199</v>
      </c>
      <c r="AI92" s="28" t="s">
        <v>598</v>
      </c>
      <c r="AJ92" s="126" t="s">
        <v>64</v>
      </c>
      <c r="AK92" s="22"/>
      <c r="AL92" s="22"/>
      <c r="AM92" s="22"/>
      <c r="AN92" s="22"/>
      <c r="AO92" s="23"/>
      <c r="AP92" s="128" t="s">
        <v>570</v>
      </c>
    </row>
    <row r="93" spans="1:42" s="210" customFormat="1" x14ac:dyDescent="0.2">
      <c r="A93" s="209">
        <v>96819300</v>
      </c>
      <c r="B93" s="207" t="s">
        <v>4</v>
      </c>
      <c r="C93" s="205" t="s">
        <v>920</v>
      </c>
      <c r="D93" s="205" t="s">
        <v>1006</v>
      </c>
      <c r="E93" s="208">
        <v>351</v>
      </c>
      <c r="F93" s="208" t="s">
        <v>191</v>
      </c>
      <c r="G93" s="206" t="s">
        <v>64</v>
      </c>
      <c r="H93" s="17">
        <v>7</v>
      </c>
      <c r="I93" s="206" t="s">
        <v>200</v>
      </c>
      <c r="J93" s="208" t="s">
        <v>738</v>
      </c>
      <c r="K93" s="194">
        <v>6.5</v>
      </c>
      <c r="L93" s="206" t="s">
        <v>219</v>
      </c>
      <c r="M93" s="194">
        <v>22.5</v>
      </c>
      <c r="N93" s="212">
        <v>7000</v>
      </c>
      <c r="O93" s="212">
        <v>15140.17</v>
      </c>
      <c r="P93" s="212">
        <f t="shared" si="11"/>
        <v>394433</v>
      </c>
      <c r="Q93" s="212">
        <v>4814</v>
      </c>
      <c r="R93" s="212">
        <v>399247</v>
      </c>
      <c r="S93" s="207"/>
      <c r="T93" s="195">
        <f t="shared" si="10"/>
        <v>0</v>
      </c>
      <c r="U93" s="128" t="s">
        <v>569</v>
      </c>
      <c r="V93" s="200" t="s">
        <v>173</v>
      </c>
      <c r="W93" s="126">
        <v>351</v>
      </c>
      <c r="X93" s="202" t="s">
        <v>200</v>
      </c>
      <c r="Y93" s="204"/>
      <c r="Z93" s="204"/>
      <c r="AA93" s="145"/>
      <c r="AB93" s="128" t="s">
        <v>569</v>
      </c>
      <c r="AC93" s="200" t="s">
        <v>173</v>
      </c>
      <c r="AD93" s="200" t="s">
        <v>588</v>
      </c>
      <c r="AE93" s="201" t="s">
        <v>584</v>
      </c>
      <c r="AF93" s="202">
        <v>351</v>
      </c>
      <c r="AG93" s="202">
        <v>351</v>
      </c>
      <c r="AH93" s="202" t="s">
        <v>200</v>
      </c>
      <c r="AI93" s="28" t="s">
        <v>598</v>
      </c>
      <c r="AJ93" s="126" t="s">
        <v>64</v>
      </c>
      <c r="AK93" s="22"/>
      <c r="AL93" s="22"/>
      <c r="AM93" s="22"/>
      <c r="AN93" s="22"/>
      <c r="AO93" s="23"/>
      <c r="AP93" s="128" t="s">
        <v>570</v>
      </c>
    </row>
    <row r="94" spans="1:42" s="210" customFormat="1" x14ac:dyDescent="0.2">
      <c r="A94" s="209">
        <v>96819300</v>
      </c>
      <c r="B94" s="207" t="s">
        <v>4</v>
      </c>
      <c r="C94" s="205" t="s">
        <v>921</v>
      </c>
      <c r="D94" s="205" t="s">
        <v>1006</v>
      </c>
      <c r="E94" s="208">
        <v>351</v>
      </c>
      <c r="F94" s="208" t="s">
        <v>234</v>
      </c>
      <c r="G94" s="206" t="s">
        <v>64</v>
      </c>
      <c r="H94" s="17">
        <v>255</v>
      </c>
      <c r="I94" s="206" t="s">
        <v>227</v>
      </c>
      <c r="J94" s="208" t="s">
        <v>739</v>
      </c>
      <c r="K94" s="194">
        <v>4</v>
      </c>
      <c r="L94" s="208" t="s">
        <v>218</v>
      </c>
      <c r="M94" s="194">
        <v>5.75</v>
      </c>
      <c r="N94" s="212">
        <v>255000</v>
      </c>
      <c r="O94" s="212">
        <v>0</v>
      </c>
      <c r="P94" s="212">
        <f t="shared" si="11"/>
        <v>0</v>
      </c>
      <c r="Q94" s="212">
        <v>0</v>
      </c>
      <c r="R94" s="212">
        <v>0</v>
      </c>
      <c r="S94" s="207"/>
      <c r="T94" s="195">
        <f t="shared" si="10"/>
        <v>0</v>
      </c>
      <c r="U94" s="128" t="s">
        <v>569</v>
      </c>
      <c r="V94" s="200" t="s">
        <v>173</v>
      </c>
      <c r="W94" s="126">
        <v>351</v>
      </c>
      <c r="X94" s="202" t="s">
        <v>227</v>
      </c>
      <c r="Y94" s="204"/>
      <c r="Z94" s="204"/>
      <c r="AA94" s="145"/>
      <c r="AB94" s="128" t="s">
        <v>569</v>
      </c>
      <c r="AC94" s="200" t="s">
        <v>173</v>
      </c>
      <c r="AD94" s="200" t="s">
        <v>588</v>
      </c>
      <c r="AE94" s="201" t="s">
        <v>584</v>
      </c>
      <c r="AF94" s="202">
        <v>351</v>
      </c>
      <c r="AG94" s="202">
        <v>351</v>
      </c>
      <c r="AH94" s="202" t="s">
        <v>227</v>
      </c>
      <c r="AI94" s="28">
        <v>38220</v>
      </c>
      <c r="AJ94" s="202" t="s">
        <v>64</v>
      </c>
      <c r="AK94" s="22"/>
      <c r="AL94" s="22"/>
      <c r="AM94" s="22"/>
      <c r="AN94" s="22"/>
      <c r="AO94" s="23"/>
      <c r="AP94" s="128" t="s">
        <v>570</v>
      </c>
    </row>
    <row r="95" spans="1:42" s="210" customFormat="1" x14ac:dyDescent="0.2">
      <c r="A95" s="209">
        <v>96819300</v>
      </c>
      <c r="B95" s="207" t="s">
        <v>4</v>
      </c>
      <c r="C95" s="205" t="s">
        <v>921</v>
      </c>
      <c r="D95" s="205" t="s">
        <v>1006</v>
      </c>
      <c r="E95" s="208">
        <v>351</v>
      </c>
      <c r="F95" s="208" t="s">
        <v>234</v>
      </c>
      <c r="G95" s="206" t="s">
        <v>64</v>
      </c>
      <c r="H95" s="17">
        <v>69</v>
      </c>
      <c r="I95" s="206" t="s">
        <v>228</v>
      </c>
      <c r="J95" s="208" t="s">
        <v>740</v>
      </c>
      <c r="K95" s="194">
        <v>4</v>
      </c>
      <c r="L95" s="208" t="s">
        <v>218</v>
      </c>
      <c r="M95" s="194">
        <v>5.75</v>
      </c>
      <c r="N95" s="212">
        <v>69000</v>
      </c>
      <c r="O95" s="212">
        <v>0</v>
      </c>
      <c r="P95" s="212">
        <f t="shared" si="11"/>
        <v>0</v>
      </c>
      <c r="Q95" s="212">
        <v>0</v>
      </c>
      <c r="R95" s="212">
        <v>0</v>
      </c>
      <c r="S95" s="207"/>
      <c r="T95" s="195">
        <f t="shared" si="10"/>
        <v>0</v>
      </c>
      <c r="U95" s="128" t="s">
        <v>569</v>
      </c>
      <c r="V95" s="200" t="s">
        <v>173</v>
      </c>
      <c r="W95" s="126">
        <v>351</v>
      </c>
      <c r="X95" s="202" t="s">
        <v>228</v>
      </c>
      <c r="Y95" s="204"/>
      <c r="Z95" s="204"/>
      <c r="AA95" s="145"/>
      <c r="AB95" s="128" t="s">
        <v>569</v>
      </c>
      <c r="AC95" s="200" t="s">
        <v>173</v>
      </c>
      <c r="AD95" s="200" t="s">
        <v>588</v>
      </c>
      <c r="AE95" s="201" t="s">
        <v>584</v>
      </c>
      <c r="AF95" s="202">
        <v>351</v>
      </c>
      <c r="AG95" s="202">
        <v>351</v>
      </c>
      <c r="AH95" s="202" t="s">
        <v>228</v>
      </c>
      <c r="AI95" s="28">
        <v>38220</v>
      </c>
      <c r="AJ95" s="202" t="s">
        <v>64</v>
      </c>
      <c r="AK95" s="22"/>
      <c r="AL95" s="22"/>
      <c r="AM95" s="22"/>
      <c r="AN95" s="22"/>
      <c r="AO95" s="23"/>
      <c r="AP95" s="128" t="s">
        <v>570</v>
      </c>
    </row>
    <row r="96" spans="1:42" s="210" customFormat="1" x14ac:dyDescent="0.2">
      <c r="A96" s="209">
        <v>96819300</v>
      </c>
      <c r="B96" s="207" t="s">
        <v>4</v>
      </c>
      <c r="C96" s="205" t="s">
        <v>922</v>
      </c>
      <c r="D96" s="205" t="s">
        <v>1006</v>
      </c>
      <c r="E96" s="208">
        <v>351</v>
      </c>
      <c r="F96" s="208" t="s">
        <v>234</v>
      </c>
      <c r="G96" s="206" t="s">
        <v>64</v>
      </c>
      <c r="H96" s="17">
        <v>305</v>
      </c>
      <c r="I96" s="206" t="s">
        <v>229</v>
      </c>
      <c r="J96" s="208" t="s">
        <v>741</v>
      </c>
      <c r="K96" s="194">
        <v>6</v>
      </c>
      <c r="L96" s="208" t="s">
        <v>218</v>
      </c>
      <c r="M96" s="194">
        <v>22.5</v>
      </c>
      <c r="N96" s="212">
        <v>305000</v>
      </c>
      <c r="O96" s="212">
        <v>157030.87</v>
      </c>
      <c r="P96" s="212">
        <f t="shared" si="11"/>
        <v>4090979</v>
      </c>
      <c r="Q96" s="212">
        <v>46178</v>
      </c>
      <c r="R96" s="212">
        <v>4137157</v>
      </c>
      <c r="S96" s="207"/>
      <c r="T96" s="195">
        <f t="shared" si="10"/>
        <v>0</v>
      </c>
      <c r="U96" s="128" t="s">
        <v>569</v>
      </c>
      <c r="V96" s="200" t="s">
        <v>173</v>
      </c>
      <c r="W96" s="126">
        <v>351</v>
      </c>
      <c r="X96" s="202" t="s">
        <v>229</v>
      </c>
      <c r="Y96" s="204"/>
      <c r="Z96" s="204"/>
      <c r="AA96" s="145"/>
      <c r="AB96" s="128" t="s">
        <v>569</v>
      </c>
      <c r="AC96" s="200" t="s">
        <v>173</v>
      </c>
      <c r="AD96" s="200" t="s">
        <v>588</v>
      </c>
      <c r="AE96" s="201" t="s">
        <v>584</v>
      </c>
      <c r="AF96" s="202">
        <v>351</v>
      </c>
      <c r="AG96" s="202">
        <v>351</v>
      </c>
      <c r="AH96" s="202" t="s">
        <v>229</v>
      </c>
      <c r="AI96" s="28">
        <v>38220</v>
      </c>
      <c r="AJ96" s="202" t="s">
        <v>64</v>
      </c>
      <c r="AK96" s="22"/>
      <c r="AL96" s="22"/>
      <c r="AM96" s="22"/>
      <c r="AN96" s="22"/>
      <c r="AO96" s="23"/>
      <c r="AP96" s="128" t="s">
        <v>570</v>
      </c>
    </row>
    <row r="97" spans="1:42" s="210" customFormat="1" x14ac:dyDescent="0.2">
      <c r="A97" s="209">
        <v>96819300</v>
      </c>
      <c r="B97" s="207" t="s">
        <v>4</v>
      </c>
      <c r="C97" s="205" t="s">
        <v>922</v>
      </c>
      <c r="D97" s="205" t="s">
        <v>1006</v>
      </c>
      <c r="E97" s="208">
        <v>351</v>
      </c>
      <c r="F97" s="208" t="s">
        <v>234</v>
      </c>
      <c r="G97" s="206" t="s">
        <v>64</v>
      </c>
      <c r="H97" s="17">
        <v>77</v>
      </c>
      <c r="I97" s="206" t="s">
        <v>230</v>
      </c>
      <c r="J97" s="208" t="s">
        <v>742</v>
      </c>
      <c r="K97" s="194">
        <v>6</v>
      </c>
      <c r="L97" s="208" t="s">
        <v>218</v>
      </c>
      <c r="M97" s="194">
        <v>22.5</v>
      </c>
      <c r="N97" s="212">
        <v>77000</v>
      </c>
      <c r="O97" s="212">
        <v>39644.019999999997</v>
      </c>
      <c r="P97" s="212">
        <f t="shared" si="11"/>
        <v>1032809</v>
      </c>
      <c r="Q97" s="212">
        <v>11658</v>
      </c>
      <c r="R97" s="212">
        <v>1044467</v>
      </c>
      <c r="S97" s="207"/>
      <c r="T97" s="195">
        <f t="shared" si="10"/>
        <v>0</v>
      </c>
      <c r="U97" s="128" t="s">
        <v>569</v>
      </c>
      <c r="V97" s="200" t="s">
        <v>173</v>
      </c>
      <c r="W97" s="126">
        <v>351</v>
      </c>
      <c r="X97" s="202" t="s">
        <v>230</v>
      </c>
      <c r="Y97" s="204"/>
      <c r="Z97" s="204"/>
      <c r="AA97" s="145"/>
      <c r="AB97" s="128" t="s">
        <v>569</v>
      </c>
      <c r="AC97" s="200" t="s">
        <v>173</v>
      </c>
      <c r="AD97" s="200" t="s">
        <v>588</v>
      </c>
      <c r="AE97" s="201" t="s">
        <v>584</v>
      </c>
      <c r="AF97" s="202">
        <v>351</v>
      </c>
      <c r="AG97" s="202">
        <v>351</v>
      </c>
      <c r="AH97" s="202" t="s">
        <v>230</v>
      </c>
      <c r="AI97" s="28">
        <v>38220</v>
      </c>
      <c r="AJ97" s="202" t="s">
        <v>64</v>
      </c>
      <c r="AK97" s="22"/>
      <c r="AL97" s="22"/>
      <c r="AM97" s="22"/>
      <c r="AN97" s="22"/>
      <c r="AO97" s="23"/>
      <c r="AP97" s="128" t="s">
        <v>570</v>
      </c>
    </row>
    <row r="98" spans="1:42" s="210" customFormat="1" x14ac:dyDescent="0.2">
      <c r="A98" s="209">
        <v>96819300</v>
      </c>
      <c r="B98" s="207" t="s">
        <v>4</v>
      </c>
      <c r="C98" s="205" t="s">
        <v>922</v>
      </c>
      <c r="D98" s="205" t="s">
        <v>1006</v>
      </c>
      <c r="E98" s="208">
        <v>351</v>
      </c>
      <c r="F98" s="208" t="s">
        <v>234</v>
      </c>
      <c r="G98" s="206" t="s">
        <v>64</v>
      </c>
      <c r="H98" s="17">
        <v>29</v>
      </c>
      <c r="I98" s="206" t="s">
        <v>231</v>
      </c>
      <c r="J98" s="208" t="s">
        <v>743</v>
      </c>
      <c r="K98" s="194">
        <v>6</v>
      </c>
      <c r="L98" s="208" t="s">
        <v>218</v>
      </c>
      <c r="M98" s="194">
        <v>25.5</v>
      </c>
      <c r="N98" s="212">
        <v>29000</v>
      </c>
      <c r="O98" s="212">
        <v>48121.53</v>
      </c>
      <c r="P98" s="212">
        <f t="shared" si="11"/>
        <v>1253665</v>
      </c>
      <c r="Q98" s="212">
        <v>14151</v>
      </c>
      <c r="R98" s="212">
        <v>1267816</v>
      </c>
      <c r="S98" s="207"/>
      <c r="T98" s="195">
        <f t="shared" si="10"/>
        <v>0</v>
      </c>
      <c r="U98" s="128" t="s">
        <v>569</v>
      </c>
      <c r="V98" s="200" t="s">
        <v>173</v>
      </c>
      <c r="W98" s="126">
        <v>351</v>
      </c>
      <c r="X98" s="202" t="s">
        <v>231</v>
      </c>
      <c r="Y98" s="204"/>
      <c r="Z98" s="204"/>
      <c r="AA98" s="145"/>
      <c r="AB98" s="128" t="s">
        <v>569</v>
      </c>
      <c r="AC98" s="200" t="s">
        <v>599</v>
      </c>
      <c r="AD98" s="200" t="s">
        <v>588</v>
      </c>
      <c r="AE98" s="201" t="s">
        <v>584</v>
      </c>
      <c r="AF98" s="202">
        <v>351</v>
      </c>
      <c r="AG98" s="202">
        <v>351</v>
      </c>
      <c r="AH98" s="202" t="s">
        <v>231</v>
      </c>
      <c r="AI98" s="28">
        <v>38220</v>
      </c>
      <c r="AJ98" s="202" t="s">
        <v>64</v>
      </c>
      <c r="AK98" s="22"/>
      <c r="AL98" s="22"/>
      <c r="AM98" s="22"/>
      <c r="AN98" s="22"/>
      <c r="AO98" s="23"/>
      <c r="AP98" s="128" t="s">
        <v>570</v>
      </c>
    </row>
    <row r="99" spans="1:42" s="210" customFormat="1" x14ac:dyDescent="0.2">
      <c r="A99" s="209">
        <v>96819300</v>
      </c>
      <c r="B99" s="207" t="s">
        <v>4</v>
      </c>
      <c r="C99" s="205" t="s">
        <v>923</v>
      </c>
      <c r="D99" s="205" t="s">
        <v>1006</v>
      </c>
      <c r="E99" s="208">
        <v>351</v>
      </c>
      <c r="F99" s="208" t="s">
        <v>234</v>
      </c>
      <c r="G99" s="206" t="s">
        <v>64</v>
      </c>
      <c r="H99" s="17">
        <v>29</v>
      </c>
      <c r="I99" s="206" t="s">
        <v>232</v>
      </c>
      <c r="J99" s="208" t="s">
        <v>744</v>
      </c>
      <c r="K99" s="194">
        <v>4.5</v>
      </c>
      <c r="L99" s="208" t="s">
        <v>218</v>
      </c>
      <c r="M99" s="194">
        <v>26</v>
      </c>
      <c r="N99" s="212">
        <v>29000</v>
      </c>
      <c r="O99" s="212">
        <v>48464.24</v>
      </c>
      <c r="P99" s="212">
        <f t="shared" si="11"/>
        <v>1262594</v>
      </c>
      <c r="Q99" s="212">
        <v>10746</v>
      </c>
      <c r="R99" s="212">
        <v>1273340</v>
      </c>
      <c r="S99" s="207"/>
      <c r="T99" s="195">
        <f t="shared" si="10"/>
        <v>0</v>
      </c>
      <c r="U99" s="128" t="s">
        <v>569</v>
      </c>
      <c r="V99" s="200" t="s">
        <v>173</v>
      </c>
      <c r="W99" s="126">
        <v>351</v>
      </c>
      <c r="X99" s="202" t="s">
        <v>232</v>
      </c>
      <c r="Y99" s="204"/>
      <c r="Z99" s="204"/>
      <c r="AA99" s="145"/>
      <c r="AB99" s="128" t="s">
        <v>569</v>
      </c>
      <c r="AC99" s="200" t="s">
        <v>599</v>
      </c>
      <c r="AD99" s="200" t="s">
        <v>588</v>
      </c>
      <c r="AE99" s="201" t="s">
        <v>584</v>
      </c>
      <c r="AF99" s="202">
        <v>351</v>
      </c>
      <c r="AG99" s="202">
        <v>351</v>
      </c>
      <c r="AH99" s="202" t="s">
        <v>232</v>
      </c>
      <c r="AI99" s="28">
        <v>38220</v>
      </c>
      <c r="AJ99" s="202" t="s">
        <v>64</v>
      </c>
      <c r="AK99" s="22"/>
      <c r="AL99" s="22"/>
      <c r="AM99" s="22"/>
      <c r="AN99" s="22"/>
      <c r="AO99" s="23"/>
      <c r="AP99" s="128" t="s">
        <v>570</v>
      </c>
    </row>
    <row r="100" spans="1:42" s="210" customFormat="1" x14ac:dyDescent="0.2">
      <c r="A100" s="209">
        <v>96819300</v>
      </c>
      <c r="B100" s="207" t="s">
        <v>4</v>
      </c>
      <c r="C100" s="205" t="s">
        <v>257</v>
      </c>
      <c r="D100" s="205" t="s">
        <v>1006</v>
      </c>
      <c r="E100" s="208">
        <v>351</v>
      </c>
      <c r="F100" s="208" t="s">
        <v>243</v>
      </c>
      <c r="G100" s="206" t="s">
        <v>64</v>
      </c>
      <c r="H100" s="17">
        <v>205</v>
      </c>
      <c r="I100" s="206" t="s">
        <v>244</v>
      </c>
      <c r="J100" s="208" t="s">
        <v>745</v>
      </c>
      <c r="K100" s="194">
        <v>4</v>
      </c>
      <c r="L100" s="208" t="s">
        <v>218</v>
      </c>
      <c r="M100" s="194">
        <v>5.75</v>
      </c>
      <c r="N100" s="212">
        <v>205000</v>
      </c>
      <c r="O100" s="212">
        <v>0</v>
      </c>
      <c r="P100" s="212">
        <f t="shared" si="11"/>
        <v>0</v>
      </c>
      <c r="Q100" s="212">
        <v>0</v>
      </c>
      <c r="R100" s="212">
        <v>0</v>
      </c>
      <c r="S100" s="207"/>
      <c r="T100" s="195">
        <f t="shared" si="10"/>
        <v>0</v>
      </c>
      <c r="U100" s="128" t="s">
        <v>569</v>
      </c>
      <c r="V100" s="200" t="s">
        <v>127</v>
      </c>
      <c r="W100" s="126">
        <v>351</v>
      </c>
      <c r="X100" s="202" t="s">
        <v>244</v>
      </c>
      <c r="Y100" s="204"/>
      <c r="Z100" s="204"/>
      <c r="AA100" s="145"/>
      <c r="AB100" s="128" t="s">
        <v>569</v>
      </c>
      <c r="AC100" s="200" t="s">
        <v>127</v>
      </c>
      <c r="AD100" s="200" t="s">
        <v>588</v>
      </c>
      <c r="AE100" s="201" t="s">
        <v>584</v>
      </c>
      <c r="AF100" s="202">
        <v>351</v>
      </c>
      <c r="AG100" s="202">
        <v>351</v>
      </c>
      <c r="AH100" s="202" t="s">
        <v>244</v>
      </c>
      <c r="AI100" s="28">
        <v>38342</v>
      </c>
      <c r="AJ100" s="202" t="s">
        <v>64</v>
      </c>
      <c r="AK100" s="22"/>
      <c r="AL100" s="22"/>
      <c r="AM100" s="22"/>
      <c r="AN100" s="22"/>
      <c r="AO100" s="23"/>
      <c r="AP100" s="128" t="s">
        <v>570</v>
      </c>
    </row>
    <row r="101" spans="1:42" s="210" customFormat="1" x14ac:dyDescent="0.2">
      <c r="A101" s="209">
        <v>96819300</v>
      </c>
      <c r="B101" s="207" t="s">
        <v>4</v>
      </c>
      <c r="C101" s="205" t="s">
        <v>257</v>
      </c>
      <c r="D101" s="205" t="s">
        <v>1006</v>
      </c>
      <c r="E101" s="208">
        <v>351</v>
      </c>
      <c r="F101" s="208" t="s">
        <v>243</v>
      </c>
      <c r="G101" s="206" t="s">
        <v>64</v>
      </c>
      <c r="H101" s="17">
        <v>57</v>
      </c>
      <c r="I101" s="206" t="s">
        <v>245</v>
      </c>
      <c r="J101" s="208" t="s">
        <v>746</v>
      </c>
      <c r="K101" s="194">
        <v>4</v>
      </c>
      <c r="L101" s="208" t="s">
        <v>218</v>
      </c>
      <c r="M101" s="194">
        <v>5.75</v>
      </c>
      <c r="N101" s="212">
        <v>57000</v>
      </c>
      <c r="O101" s="212">
        <v>0</v>
      </c>
      <c r="P101" s="212">
        <f>ROUND((O101*$F$8/1000),0)</f>
        <v>0</v>
      </c>
      <c r="Q101" s="212">
        <v>0</v>
      </c>
      <c r="R101" s="212">
        <v>0</v>
      </c>
      <c r="S101" s="207"/>
      <c r="T101" s="195">
        <f t="shared" si="10"/>
        <v>0</v>
      </c>
      <c r="U101" s="128" t="s">
        <v>569</v>
      </c>
      <c r="V101" s="200" t="s">
        <v>127</v>
      </c>
      <c r="W101" s="126">
        <v>351</v>
      </c>
      <c r="X101" s="202" t="s">
        <v>245</v>
      </c>
      <c r="Y101" s="204"/>
      <c r="Z101" s="204"/>
      <c r="AA101" s="145"/>
      <c r="AB101" s="128" t="s">
        <v>569</v>
      </c>
      <c r="AC101" s="200" t="s">
        <v>127</v>
      </c>
      <c r="AD101" s="200" t="s">
        <v>588</v>
      </c>
      <c r="AE101" s="201" t="s">
        <v>584</v>
      </c>
      <c r="AF101" s="202">
        <v>351</v>
      </c>
      <c r="AG101" s="202">
        <v>351</v>
      </c>
      <c r="AH101" s="202" t="s">
        <v>245</v>
      </c>
      <c r="AI101" s="28">
        <v>38342</v>
      </c>
      <c r="AJ101" s="202" t="s">
        <v>64</v>
      </c>
      <c r="AK101" s="22"/>
      <c r="AL101" s="22"/>
      <c r="AM101" s="22"/>
      <c r="AN101" s="22"/>
      <c r="AO101" s="23"/>
      <c r="AP101" s="128" t="s">
        <v>570</v>
      </c>
    </row>
    <row r="102" spans="1:42" s="210" customFormat="1" x14ac:dyDescent="0.2">
      <c r="A102" s="209">
        <v>96819300</v>
      </c>
      <c r="B102" s="207" t="s">
        <v>4</v>
      </c>
      <c r="C102" s="200" t="s">
        <v>924</v>
      </c>
      <c r="D102" s="205" t="s">
        <v>1006</v>
      </c>
      <c r="E102" s="208">
        <v>351</v>
      </c>
      <c r="F102" s="208" t="s">
        <v>243</v>
      </c>
      <c r="G102" s="206" t="s">
        <v>64</v>
      </c>
      <c r="H102" s="17">
        <v>270</v>
      </c>
      <c r="I102" s="206" t="s">
        <v>246</v>
      </c>
      <c r="J102" s="208" t="s">
        <v>747</v>
      </c>
      <c r="K102" s="194">
        <v>5.6</v>
      </c>
      <c r="L102" s="208" t="s">
        <v>218</v>
      </c>
      <c r="M102" s="194">
        <v>19.75</v>
      </c>
      <c r="N102" s="212">
        <v>270000</v>
      </c>
      <c r="O102" s="211">
        <v>140291.32</v>
      </c>
      <c r="P102" s="212">
        <f>ROUND((O102*$F$8/1000),0)</f>
        <v>3654879</v>
      </c>
      <c r="Q102" s="212">
        <v>38560</v>
      </c>
      <c r="R102" s="212">
        <v>3693439</v>
      </c>
      <c r="S102" s="207"/>
      <c r="T102" s="195">
        <f t="shared" si="10"/>
        <v>0</v>
      </c>
      <c r="U102" s="128" t="s">
        <v>569</v>
      </c>
      <c r="V102" s="200" t="s">
        <v>127</v>
      </c>
      <c r="W102" s="126">
        <v>351</v>
      </c>
      <c r="X102" s="202" t="s">
        <v>246</v>
      </c>
      <c r="Y102" s="204"/>
      <c r="Z102" s="204"/>
      <c r="AA102" s="145"/>
      <c r="AB102" s="128" t="s">
        <v>569</v>
      </c>
      <c r="AC102" s="200" t="s">
        <v>127</v>
      </c>
      <c r="AD102" s="200" t="s">
        <v>588</v>
      </c>
      <c r="AE102" s="201" t="s">
        <v>584</v>
      </c>
      <c r="AF102" s="202">
        <v>351</v>
      </c>
      <c r="AG102" s="202">
        <v>351</v>
      </c>
      <c r="AH102" s="202" t="s">
        <v>246</v>
      </c>
      <c r="AI102" s="28">
        <v>38342</v>
      </c>
      <c r="AJ102" s="202" t="s">
        <v>64</v>
      </c>
      <c r="AK102" s="22"/>
      <c r="AL102" s="22"/>
      <c r="AM102" s="22"/>
      <c r="AN102" s="22"/>
      <c r="AO102" s="23"/>
      <c r="AP102" s="128" t="s">
        <v>570</v>
      </c>
    </row>
    <row r="103" spans="1:42" s="210" customFormat="1" x14ac:dyDescent="0.2">
      <c r="A103" s="209">
        <v>96819300</v>
      </c>
      <c r="B103" s="207" t="s">
        <v>4</v>
      </c>
      <c r="C103" s="200" t="s">
        <v>925</v>
      </c>
      <c r="D103" s="205" t="s">
        <v>1006</v>
      </c>
      <c r="E103" s="208">
        <v>351</v>
      </c>
      <c r="F103" s="208" t="s">
        <v>243</v>
      </c>
      <c r="G103" s="206" t="s">
        <v>64</v>
      </c>
      <c r="H103" s="17">
        <v>69</v>
      </c>
      <c r="I103" s="206" t="s">
        <v>247</v>
      </c>
      <c r="J103" s="208" t="s">
        <v>748</v>
      </c>
      <c r="K103" s="194">
        <v>5.6</v>
      </c>
      <c r="L103" s="208" t="s">
        <v>218</v>
      </c>
      <c r="M103" s="194">
        <v>19.75</v>
      </c>
      <c r="N103" s="212">
        <v>69000</v>
      </c>
      <c r="O103" s="212">
        <v>35852.300000000003</v>
      </c>
      <c r="P103" s="212">
        <f>ROUND((O103*$F$8/1000),0)</f>
        <v>934027</v>
      </c>
      <c r="Q103" s="212">
        <v>9854</v>
      </c>
      <c r="R103" s="212">
        <v>943881</v>
      </c>
      <c r="S103" s="207"/>
      <c r="T103" s="138">
        <f t="shared" si="10"/>
        <v>0</v>
      </c>
      <c r="U103" s="128" t="s">
        <v>569</v>
      </c>
      <c r="V103" s="200" t="s">
        <v>127</v>
      </c>
      <c r="W103" s="126">
        <v>351</v>
      </c>
      <c r="X103" s="202" t="s">
        <v>247</v>
      </c>
      <c r="Y103" s="204"/>
      <c r="Z103" s="204"/>
      <c r="AA103" s="145"/>
      <c r="AB103" s="128" t="s">
        <v>569</v>
      </c>
      <c r="AC103" s="200" t="s">
        <v>127</v>
      </c>
      <c r="AD103" s="200" t="s">
        <v>588</v>
      </c>
      <c r="AE103" s="201" t="s">
        <v>584</v>
      </c>
      <c r="AF103" s="202">
        <v>351</v>
      </c>
      <c r="AG103" s="202">
        <v>351</v>
      </c>
      <c r="AH103" s="202" t="s">
        <v>247</v>
      </c>
      <c r="AI103" s="28">
        <v>38342</v>
      </c>
      <c r="AJ103" s="202" t="s">
        <v>64</v>
      </c>
      <c r="AK103" s="22"/>
      <c r="AL103" s="22"/>
      <c r="AM103" s="22"/>
      <c r="AN103" s="22"/>
      <c r="AO103" s="23"/>
      <c r="AP103" s="128" t="s">
        <v>570</v>
      </c>
    </row>
    <row r="104" spans="1:42" s="210" customFormat="1" x14ac:dyDescent="0.2">
      <c r="A104" s="209">
        <v>96819300</v>
      </c>
      <c r="B104" s="207" t="s">
        <v>4</v>
      </c>
      <c r="C104" s="200" t="s">
        <v>926</v>
      </c>
      <c r="D104" s="205" t="s">
        <v>1006</v>
      </c>
      <c r="E104" s="208">
        <v>351</v>
      </c>
      <c r="F104" s="208" t="s">
        <v>243</v>
      </c>
      <c r="G104" s="206" t="s">
        <v>64</v>
      </c>
      <c r="H104" s="17">
        <v>20</v>
      </c>
      <c r="I104" s="206" t="s">
        <v>248</v>
      </c>
      <c r="J104" s="208" t="s">
        <v>749</v>
      </c>
      <c r="K104" s="194">
        <v>6</v>
      </c>
      <c r="L104" s="208" t="s">
        <v>218</v>
      </c>
      <c r="M104" s="194">
        <v>25.25</v>
      </c>
      <c r="N104" s="212">
        <v>20000</v>
      </c>
      <c r="O104" s="212">
        <v>32364.34</v>
      </c>
      <c r="P104" s="212">
        <f>ROUND((O104*$F$8/1000),0)</f>
        <v>843158</v>
      </c>
      <c r="Q104" s="212">
        <v>9517</v>
      </c>
      <c r="R104" s="212">
        <v>852675</v>
      </c>
      <c r="S104" s="207"/>
      <c r="T104" s="138">
        <f t="shared" si="10"/>
        <v>0</v>
      </c>
      <c r="U104" s="128" t="s">
        <v>569</v>
      </c>
      <c r="V104" s="200" t="s">
        <v>127</v>
      </c>
      <c r="W104" s="126">
        <v>351</v>
      </c>
      <c r="X104" s="202" t="s">
        <v>248</v>
      </c>
      <c r="Y104" s="204"/>
      <c r="Z104" s="204"/>
      <c r="AA104" s="145"/>
      <c r="AB104" s="128" t="s">
        <v>569</v>
      </c>
      <c r="AC104" s="200" t="s">
        <v>595</v>
      </c>
      <c r="AD104" s="200" t="s">
        <v>588</v>
      </c>
      <c r="AE104" s="201" t="s">
        <v>584</v>
      </c>
      <c r="AF104" s="202">
        <v>351</v>
      </c>
      <c r="AG104" s="202">
        <v>351</v>
      </c>
      <c r="AH104" s="202" t="s">
        <v>248</v>
      </c>
      <c r="AI104" s="28">
        <v>38342</v>
      </c>
      <c r="AJ104" s="202" t="s">
        <v>64</v>
      </c>
      <c r="AK104" s="22"/>
      <c r="AL104" s="22"/>
      <c r="AM104" s="22"/>
      <c r="AN104" s="22"/>
      <c r="AO104" s="23"/>
      <c r="AP104" s="128" t="s">
        <v>570</v>
      </c>
    </row>
    <row r="105" spans="1:42" s="80" customFormat="1" x14ac:dyDescent="0.2">
      <c r="A105" s="209">
        <v>96819300</v>
      </c>
      <c r="B105" s="207" t="s">
        <v>4</v>
      </c>
      <c r="C105" s="200" t="s">
        <v>924</v>
      </c>
      <c r="D105" s="205" t="s">
        <v>1006</v>
      </c>
      <c r="E105" s="208">
        <v>351</v>
      </c>
      <c r="F105" s="208" t="s">
        <v>243</v>
      </c>
      <c r="G105" s="206" t="s">
        <v>64</v>
      </c>
      <c r="H105" s="17">
        <v>46</v>
      </c>
      <c r="I105" s="206" t="s">
        <v>249</v>
      </c>
      <c r="J105" s="208" t="s">
        <v>750</v>
      </c>
      <c r="K105" s="194">
        <v>4.5</v>
      </c>
      <c r="L105" s="208" t="s">
        <v>218</v>
      </c>
      <c r="M105" s="194">
        <v>25.75</v>
      </c>
      <c r="N105" s="212">
        <v>46000</v>
      </c>
      <c r="O105" s="212">
        <v>75754.62</v>
      </c>
      <c r="P105" s="212">
        <f>ROUND((O105*$F$8/1000),0)</f>
        <v>1973565</v>
      </c>
      <c r="Q105" s="212">
        <v>16798</v>
      </c>
      <c r="R105" s="212">
        <v>1990363</v>
      </c>
      <c r="S105" s="207"/>
      <c r="T105" s="138">
        <f t="shared" si="10"/>
        <v>0</v>
      </c>
      <c r="U105" s="30" t="s">
        <v>569</v>
      </c>
      <c r="V105" s="31" t="s">
        <v>127</v>
      </c>
      <c r="W105" s="32">
        <v>351</v>
      </c>
      <c r="X105" s="33" t="s">
        <v>249</v>
      </c>
      <c r="Y105" s="204"/>
      <c r="Z105" s="204"/>
      <c r="AA105" s="145"/>
      <c r="AB105" s="30" t="s">
        <v>569</v>
      </c>
      <c r="AC105" s="31" t="s">
        <v>595</v>
      </c>
      <c r="AD105" s="31" t="s">
        <v>588</v>
      </c>
      <c r="AE105" s="34" t="s">
        <v>584</v>
      </c>
      <c r="AF105" s="33">
        <v>351</v>
      </c>
      <c r="AG105" s="33">
        <v>351</v>
      </c>
      <c r="AH105" s="33" t="s">
        <v>249</v>
      </c>
      <c r="AI105" s="35">
        <v>38342</v>
      </c>
      <c r="AJ105" s="33" t="s">
        <v>64</v>
      </c>
      <c r="AK105" s="36"/>
      <c r="AL105" s="36"/>
      <c r="AM105" s="36"/>
      <c r="AN105" s="36"/>
      <c r="AO105" s="37"/>
      <c r="AP105" s="30" t="s">
        <v>570</v>
      </c>
    </row>
    <row r="106" spans="1:42" s="80" customFormat="1" x14ac:dyDescent="0.2">
      <c r="A106" s="209"/>
      <c r="B106" s="207"/>
      <c r="C106" s="205"/>
      <c r="D106" s="205"/>
      <c r="E106" s="208"/>
      <c r="F106" s="208"/>
      <c r="G106" s="206"/>
      <c r="H106" s="17"/>
      <c r="I106" s="206"/>
      <c r="J106" s="208"/>
      <c r="K106" s="194"/>
      <c r="L106" s="208"/>
      <c r="M106" s="194"/>
      <c r="N106" s="212"/>
      <c r="O106" s="212"/>
      <c r="P106" s="212"/>
      <c r="Q106" s="212"/>
      <c r="R106" s="212"/>
      <c r="S106" s="207"/>
      <c r="T106" s="195"/>
      <c r="U106" s="30"/>
      <c r="V106" s="31"/>
      <c r="W106" s="32"/>
      <c r="X106" s="33"/>
      <c r="Y106" s="204"/>
      <c r="Z106" s="204"/>
      <c r="AA106" s="145"/>
      <c r="AB106" s="30"/>
      <c r="AC106" s="31"/>
      <c r="AD106" s="31"/>
      <c r="AE106" s="34"/>
      <c r="AF106" s="32"/>
      <c r="AG106" s="32"/>
      <c r="AH106" s="33"/>
      <c r="AI106" s="35"/>
      <c r="AJ106" s="33"/>
      <c r="AK106" s="36"/>
      <c r="AL106" s="36"/>
      <c r="AM106" s="36"/>
      <c r="AN106" s="36"/>
      <c r="AO106" s="37"/>
      <c r="AP106" s="30"/>
    </row>
    <row r="107" spans="1:42" s="207" customFormat="1" x14ac:dyDescent="0.2">
      <c r="A107" s="209">
        <v>96819300</v>
      </c>
      <c r="B107" s="207" t="s">
        <v>4</v>
      </c>
      <c r="C107" s="205" t="s">
        <v>173</v>
      </c>
      <c r="D107" s="205" t="s">
        <v>1006</v>
      </c>
      <c r="E107" s="208">
        <v>363</v>
      </c>
      <c r="F107" s="208" t="s">
        <v>190</v>
      </c>
      <c r="G107" s="206" t="s">
        <v>64</v>
      </c>
      <c r="H107" s="17">
        <v>400</v>
      </c>
      <c r="I107" s="206" t="s">
        <v>192</v>
      </c>
      <c r="J107" s="208" t="s">
        <v>751</v>
      </c>
      <c r="K107" s="194">
        <v>5</v>
      </c>
      <c r="L107" s="208" t="s">
        <v>221</v>
      </c>
      <c r="M107" s="194">
        <v>17.5</v>
      </c>
      <c r="N107" s="212">
        <v>400000</v>
      </c>
      <c r="O107" s="212">
        <v>148066.59</v>
      </c>
      <c r="P107" s="212">
        <f t="shared" ref="P107:P113" si="12">ROUND((O107*$F$8/1000),0)</f>
        <v>3857441</v>
      </c>
      <c r="Q107" s="212">
        <v>2619</v>
      </c>
      <c r="R107" s="212">
        <v>3860060</v>
      </c>
      <c r="T107" s="195">
        <f t="shared" ref="T107:T113" si="13">P107+Q107-R107</f>
        <v>0</v>
      </c>
      <c r="U107" s="199" t="s">
        <v>569</v>
      </c>
      <c r="V107" s="205" t="s">
        <v>173</v>
      </c>
      <c r="W107" s="208">
        <v>363</v>
      </c>
      <c r="X107" s="206" t="s">
        <v>192</v>
      </c>
      <c r="Y107" s="204">
        <v>58854</v>
      </c>
      <c r="Z107" s="204">
        <v>15956</v>
      </c>
      <c r="AA107" s="145"/>
      <c r="AB107" s="199" t="s">
        <v>569</v>
      </c>
      <c r="AC107" s="205" t="s">
        <v>173</v>
      </c>
      <c r="AD107" s="205" t="s">
        <v>588</v>
      </c>
      <c r="AE107" s="81" t="s">
        <v>584</v>
      </c>
      <c r="AF107" s="208">
        <v>363</v>
      </c>
      <c r="AG107" s="208">
        <v>363</v>
      </c>
      <c r="AH107" s="206" t="s">
        <v>192</v>
      </c>
      <c r="AI107" s="203" t="s">
        <v>600</v>
      </c>
      <c r="AJ107" s="208" t="s">
        <v>64</v>
      </c>
      <c r="AK107" s="143"/>
      <c r="AL107" s="143"/>
      <c r="AM107" s="143"/>
      <c r="AN107" s="143"/>
      <c r="AO107" s="82"/>
      <c r="AP107" s="199" t="s">
        <v>570</v>
      </c>
    </row>
    <row r="108" spans="1:42" s="207" customFormat="1" x14ac:dyDescent="0.2">
      <c r="A108" s="209">
        <v>96819300</v>
      </c>
      <c r="B108" s="207" t="s">
        <v>4</v>
      </c>
      <c r="C108" s="205" t="s">
        <v>173</v>
      </c>
      <c r="D108" s="205" t="s">
        <v>1006</v>
      </c>
      <c r="E108" s="208">
        <v>363</v>
      </c>
      <c r="F108" s="208" t="s">
        <v>190</v>
      </c>
      <c r="G108" s="206" t="s">
        <v>64</v>
      </c>
      <c r="H108" s="17">
        <v>96</v>
      </c>
      <c r="I108" s="206" t="s">
        <v>193</v>
      </c>
      <c r="J108" s="208" t="s">
        <v>752</v>
      </c>
      <c r="K108" s="194">
        <v>5</v>
      </c>
      <c r="L108" s="208" t="s">
        <v>221</v>
      </c>
      <c r="M108" s="194">
        <v>17.5</v>
      </c>
      <c r="N108" s="212">
        <v>96000</v>
      </c>
      <c r="O108" s="212">
        <v>35535.99</v>
      </c>
      <c r="P108" s="212">
        <f t="shared" si="12"/>
        <v>925786</v>
      </c>
      <c r="Q108" s="212">
        <v>629</v>
      </c>
      <c r="R108" s="212">
        <v>926415</v>
      </c>
      <c r="T108" s="195">
        <f t="shared" si="13"/>
        <v>0</v>
      </c>
      <c r="U108" s="199" t="s">
        <v>569</v>
      </c>
      <c r="V108" s="205" t="s">
        <v>173</v>
      </c>
      <c r="W108" s="208">
        <v>363</v>
      </c>
      <c r="X108" s="206" t="s">
        <v>193</v>
      </c>
      <c r="Y108" s="204">
        <v>14125</v>
      </c>
      <c r="Z108" s="204">
        <v>3829</v>
      </c>
      <c r="AA108" s="145"/>
      <c r="AB108" s="199" t="s">
        <v>569</v>
      </c>
      <c r="AC108" s="205" t="s">
        <v>173</v>
      </c>
      <c r="AD108" s="205" t="s">
        <v>588</v>
      </c>
      <c r="AE108" s="81" t="s">
        <v>584</v>
      </c>
      <c r="AF108" s="208">
        <v>363</v>
      </c>
      <c r="AG108" s="208">
        <v>363</v>
      </c>
      <c r="AH108" s="206" t="s">
        <v>193</v>
      </c>
      <c r="AI108" s="203" t="s">
        <v>600</v>
      </c>
      <c r="AJ108" s="208" t="s">
        <v>64</v>
      </c>
      <c r="AK108" s="143"/>
      <c r="AL108" s="143"/>
      <c r="AM108" s="143"/>
      <c r="AN108" s="143"/>
      <c r="AO108" s="82"/>
      <c r="AP108" s="199" t="s">
        <v>570</v>
      </c>
    </row>
    <row r="109" spans="1:42" s="210" customFormat="1" x14ac:dyDescent="0.2">
      <c r="A109" s="222">
        <v>96819300</v>
      </c>
      <c r="B109" s="210" t="s">
        <v>4</v>
      </c>
      <c r="C109" s="200" t="s">
        <v>201</v>
      </c>
      <c r="D109" s="200" t="s">
        <v>1006</v>
      </c>
      <c r="E109" s="126">
        <v>363</v>
      </c>
      <c r="F109" s="126" t="s">
        <v>190</v>
      </c>
      <c r="G109" s="202" t="s">
        <v>64</v>
      </c>
      <c r="H109" s="140">
        <v>1E-3</v>
      </c>
      <c r="I109" s="202" t="s">
        <v>194</v>
      </c>
      <c r="J109" s="126" t="s">
        <v>753</v>
      </c>
      <c r="K109" s="47">
        <v>0</v>
      </c>
      <c r="L109" s="126" t="s">
        <v>221</v>
      </c>
      <c r="M109" s="47">
        <v>17.5</v>
      </c>
      <c r="N109" s="211">
        <v>1</v>
      </c>
      <c r="O109" s="211">
        <v>1</v>
      </c>
      <c r="P109" s="211">
        <f t="shared" si="12"/>
        <v>26</v>
      </c>
      <c r="Q109" s="211">
        <v>0</v>
      </c>
      <c r="R109" s="211">
        <v>26</v>
      </c>
      <c r="T109" s="138">
        <f t="shared" si="13"/>
        <v>0</v>
      </c>
      <c r="U109" s="128" t="s">
        <v>569</v>
      </c>
      <c r="V109" s="200" t="s">
        <v>173</v>
      </c>
      <c r="W109" s="126">
        <v>363</v>
      </c>
      <c r="X109" s="202" t="s">
        <v>194</v>
      </c>
      <c r="Y109" s="204"/>
      <c r="Z109" s="204"/>
      <c r="AA109" s="145"/>
      <c r="AB109" s="128" t="s">
        <v>569</v>
      </c>
      <c r="AC109" s="200" t="s">
        <v>173</v>
      </c>
      <c r="AD109" s="200" t="s">
        <v>588</v>
      </c>
      <c r="AE109" s="201" t="s">
        <v>584</v>
      </c>
      <c r="AF109" s="126">
        <v>363</v>
      </c>
      <c r="AG109" s="126">
        <v>363</v>
      </c>
      <c r="AH109" s="202" t="s">
        <v>194</v>
      </c>
      <c r="AI109" s="28" t="s">
        <v>600</v>
      </c>
      <c r="AJ109" s="126" t="s">
        <v>64</v>
      </c>
      <c r="AK109" s="22"/>
      <c r="AL109" s="22"/>
      <c r="AM109" s="22"/>
      <c r="AN109" s="22"/>
      <c r="AO109" s="23"/>
      <c r="AP109" s="128" t="s">
        <v>570</v>
      </c>
    </row>
    <row r="110" spans="1:42" s="210" customFormat="1" x14ac:dyDescent="0.2">
      <c r="A110" s="209">
        <v>96847360</v>
      </c>
      <c r="B110" s="207" t="s">
        <v>2</v>
      </c>
      <c r="C110" s="205" t="s">
        <v>549</v>
      </c>
      <c r="D110" s="205" t="s">
        <v>1006</v>
      </c>
      <c r="E110" s="208">
        <v>367</v>
      </c>
      <c r="F110" s="208" t="s">
        <v>204</v>
      </c>
      <c r="G110" s="206" t="s">
        <v>64</v>
      </c>
      <c r="H110" s="17">
        <v>321.5</v>
      </c>
      <c r="I110" s="206" t="s">
        <v>209</v>
      </c>
      <c r="J110" s="208" t="s">
        <v>754</v>
      </c>
      <c r="K110" s="194">
        <v>5.5</v>
      </c>
      <c r="L110" s="208" t="s">
        <v>218</v>
      </c>
      <c r="M110" s="194">
        <v>19</v>
      </c>
      <c r="N110" s="212">
        <v>321500</v>
      </c>
      <c r="O110" s="212">
        <v>92722</v>
      </c>
      <c r="P110" s="212">
        <f t="shared" si="12"/>
        <v>2415600</v>
      </c>
      <c r="Q110" s="212">
        <v>32551</v>
      </c>
      <c r="R110" s="212">
        <v>2448151</v>
      </c>
      <c r="S110" s="207"/>
      <c r="T110" s="195">
        <f t="shared" si="13"/>
        <v>0</v>
      </c>
      <c r="U110" s="128" t="s">
        <v>569</v>
      </c>
      <c r="V110" s="200" t="s">
        <v>549</v>
      </c>
      <c r="W110" s="126">
        <v>367</v>
      </c>
      <c r="X110" s="202" t="s">
        <v>67</v>
      </c>
      <c r="Y110" s="204"/>
      <c r="Z110" s="204"/>
      <c r="AA110" s="145"/>
      <c r="AB110" s="128" t="s">
        <v>569</v>
      </c>
      <c r="AC110" s="200" t="s">
        <v>549</v>
      </c>
      <c r="AD110" s="200" t="s">
        <v>586</v>
      </c>
      <c r="AE110" s="201" t="s">
        <v>584</v>
      </c>
      <c r="AF110" s="126">
        <v>367</v>
      </c>
      <c r="AG110" s="126">
        <v>367</v>
      </c>
      <c r="AH110" s="202" t="s">
        <v>67</v>
      </c>
      <c r="AI110" s="28" t="s">
        <v>603</v>
      </c>
      <c r="AJ110" s="126" t="s">
        <v>64</v>
      </c>
      <c r="AK110" s="22"/>
      <c r="AL110" s="22"/>
      <c r="AM110" s="22"/>
      <c r="AN110" s="22"/>
      <c r="AO110" s="23"/>
      <c r="AP110" s="128" t="s">
        <v>570</v>
      </c>
    </row>
    <row r="111" spans="1:42" s="210" customFormat="1" x14ac:dyDescent="0.2">
      <c r="A111" s="222">
        <v>96847360</v>
      </c>
      <c r="B111" s="210" t="s">
        <v>2</v>
      </c>
      <c r="C111" s="200" t="s">
        <v>549</v>
      </c>
      <c r="D111" s="200" t="s">
        <v>1006</v>
      </c>
      <c r="E111" s="126">
        <v>367</v>
      </c>
      <c r="F111" s="126" t="s">
        <v>204</v>
      </c>
      <c r="G111" s="202" t="s">
        <v>64</v>
      </c>
      <c r="H111" s="46">
        <v>452.5</v>
      </c>
      <c r="I111" s="202" t="s">
        <v>210</v>
      </c>
      <c r="J111" s="126" t="s">
        <v>755</v>
      </c>
      <c r="K111" s="47">
        <v>5.9</v>
      </c>
      <c r="L111" s="126" t="s">
        <v>218</v>
      </c>
      <c r="M111" s="47">
        <v>21.5</v>
      </c>
      <c r="N111" s="211">
        <v>452500</v>
      </c>
      <c r="O111" s="211">
        <v>256291</v>
      </c>
      <c r="P111" s="211">
        <f t="shared" si="12"/>
        <v>6676911</v>
      </c>
      <c r="Q111" s="211">
        <v>96377</v>
      </c>
      <c r="R111" s="211">
        <v>6773288</v>
      </c>
      <c r="T111" s="138">
        <f t="shared" si="13"/>
        <v>0</v>
      </c>
      <c r="U111" s="128" t="s">
        <v>569</v>
      </c>
      <c r="V111" s="200" t="s">
        <v>549</v>
      </c>
      <c r="W111" s="126">
        <v>367</v>
      </c>
      <c r="X111" s="202" t="s">
        <v>205</v>
      </c>
      <c r="Y111" s="204"/>
      <c r="Z111" s="204"/>
      <c r="AA111" s="145"/>
      <c r="AB111" s="128" t="s">
        <v>569</v>
      </c>
      <c r="AC111" s="200" t="s">
        <v>549</v>
      </c>
      <c r="AD111" s="200" t="s">
        <v>586</v>
      </c>
      <c r="AE111" s="201" t="s">
        <v>584</v>
      </c>
      <c r="AF111" s="126">
        <v>367</v>
      </c>
      <c r="AG111" s="126">
        <v>367</v>
      </c>
      <c r="AH111" s="202" t="s">
        <v>205</v>
      </c>
      <c r="AI111" s="28" t="s">
        <v>603</v>
      </c>
      <c r="AJ111" s="126" t="s">
        <v>64</v>
      </c>
      <c r="AK111" s="22"/>
      <c r="AL111" s="22"/>
      <c r="AM111" s="22"/>
      <c r="AN111" s="22"/>
      <c r="AO111" s="23"/>
      <c r="AP111" s="128" t="s">
        <v>570</v>
      </c>
    </row>
    <row r="112" spans="1:42" s="210" customFormat="1" x14ac:dyDescent="0.2">
      <c r="A112" s="209">
        <v>96847360</v>
      </c>
      <c r="B112" s="207" t="s">
        <v>2</v>
      </c>
      <c r="C112" s="205" t="s">
        <v>550</v>
      </c>
      <c r="D112" s="205" t="s">
        <v>1006</v>
      </c>
      <c r="E112" s="208">
        <v>367</v>
      </c>
      <c r="F112" s="208" t="s">
        <v>204</v>
      </c>
      <c r="G112" s="206" t="s">
        <v>64</v>
      </c>
      <c r="H112" s="17">
        <v>31</v>
      </c>
      <c r="I112" s="206" t="s">
        <v>211</v>
      </c>
      <c r="J112" s="208" t="s">
        <v>756</v>
      </c>
      <c r="K112" s="194">
        <v>6.3</v>
      </c>
      <c r="L112" s="208" t="s">
        <v>218</v>
      </c>
      <c r="M112" s="194">
        <v>21.5</v>
      </c>
      <c r="N112" s="212">
        <v>31000</v>
      </c>
      <c r="O112" s="212">
        <v>64530</v>
      </c>
      <c r="P112" s="212">
        <f t="shared" si="12"/>
        <v>1681140</v>
      </c>
      <c r="Q112" s="212">
        <v>25874</v>
      </c>
      <c r="R112" s="212">
        <v>1707014</v>
      </c>
      <c r="S112" s="207"/>
      <c r="T112" s="195">
        <f t="shared" si="13"/>
        <v>0</v>
      </c>
      <c r="U112" s="128" t="s">
        <v>569</v>
      </c>
      <c r="V112" s="200" t="s">
        <v>549</v>
      </c>
      <c r="W112" s="126">
        <v>367</v>
      </c>
      <c r="X112" s="202" t="s">
        <v>69</v>
      </c>
      <c r="Y112" s="204"/>
      <c r="Z112" s="204"/>
      <c r="AA112" s="145"/>
      <c r="AB112" s="128" t="s">
        <v>569</v>
      </c>
      <c r="AC112" s="200" t="s">
        <v>587</v>
      </c>
      <c r="AD112" s="200" t="s">
        <v>586</v>
      </c>
      <c r="AE112" s="201" t="s">
        <v>584</v>
      </c>
      <c r="AF112" s="126">
        <v>367</v>
      </c>
      <c r="AG112" s="126">
        <v>367</v>
      </c>
      <c r="AH112" s="202" t="s">
        <v>69</v>
      </c>
      <c r="AI112" s="28" t="s">
        <v>603</v>
      </c>
      <c r="AJ112" s="126" t="s">
        <v>64</v>
      </c>
      <c r="AK112" s="22"/>
      <c r="AL112" s="22"/>
      <c r="AM112" s="22"/>
      <c r="AN112" s="22"/>
      <c r="AO112" s="23"/>
      <c r="AP112" s="128" t="s">
        <v>570</v>
      </c>
    </row>
    <row r="113" spans="1:42" s="210" customFormat="1" x14ac:dyDescent="0.2">
      <c r="A113" s="209">
        <v>96847360</v>
      </c>
      <c r="B113" s="207" t="s">
        <v>2</v>
      </c>
      <c r="C113" s="205" t="s">
        <v>550</v>
      </c>
      <c r="D113" s="205" t="s">
        <v>1006</v>
      </c>
      <c r="E113" s="208">
        <v>367</v>
      </c>
      <c r="F113" s="208" t="s">
        <v>204</v>
      </c>
      <c r="G113" s="206" t="s">
        <v>64</v>
      </c>
      <c r="H113" s="17">
        <v>51.8</v>
      </c>
      <c r="I113" s="206" t="s">
        <v>212</v>
      </c>
      <c r="J113" s="208" t="s">
        <v>757</v>
      </c>
      <c r="K113" s="194">
        <v>6.3</v>
      </c>
      <c r="L113" s="208" t="s">
        <v>218</v>
      </c>
      <c r="M113" s="194">
        <v>21.5</v>
      </c>
      <c r="N113" s="212">
        <v>51800</v>
      </c>
      <c r="O113" s="212">
        <v>107827</v>
      </c>
      <c r="P113" s="212">
        <f t="shared" si="12"/>
        <v>2809117</v>
      </c>
      <c r="Q113" s="212">
        <v>43235</v>
      </c>
      <c r="R113" s="212">
        <v>2852352</v>
      </c>
      <c r="S113" s="207"/>
      <c r="T113" s="195">
        <f t="shared" si="13"/>
        <v>0</v>
      </c>
      <c r="U113" s="128" t="s">
        <v>569</v>
      </c>
      <c r="V113" s="200" t="s">
        <v>549</v>
      </c>
      <c r="W113" s="126">
        <v>367</v>
      </c>
      <c r="X113" s="202" t="s">
        <v>73</v>
      </c>
      <c r="Y113" s="204"/>
      <c r="Z113" s="204"/>
      <c r="AA113" s="145"/>
      <c r="AB113" s="128" t="s">
        <v>569</v>
      </c>
      <c r="AC113" s="200" t="s">
        <v>587</v>
      </c>
      <c r="AD113" s="200" t="s">
        <v>586</v>
      </c>
      <c r="AE113" s="201" t="s">
        <v>584</v>
      </c>
      <c r="AF113" s="126">
        <v>367</v>
      </c>
      <c r="AG113" s="126">
        <v>367</v>
      </c>
      <c r="AH113" s="202" t="s">
        <v>73</v>
      </c>
      <c r="AI113" s="28" t="s">
        <v>603</v>
      </c>
      <c r="AJ113" s="126" t="s">
        <v>64</v>
      </c>
      <c r="AK113" s="22"/>
      <c r="AL113" s="22"/>
      <c r="AM113" s="22"/>
      <c r="AN113" s="22"/>
      <c r="AO113" s="23"/>
      <c r="AP113" s="128" t="s">
        <v>570</v>
      </c>
    </row>
    <row r="114" spans="1:42" s="210" customFormat="1" x14ac:dyDescent="0.2">
      <c r="A114" s="209"/>
      <c r="B114" s="207"/>
      <c r="C114" s="205"/>
      <c r="D114" s="205"/>
      <c r="E114" s="208"/>
      <c r="F114" s="208"/>
      <c r="G114" s="206"/>
      <c r="H114" s="17"/>
      <c r="I114" s="206"/>
      <c r="J114" s="208"/>
      <c r="K114" s="194"/>
      <c r="L114" s="208"/>
      <c r="M114" s="194"/>
      <c r="N114" s="212"/>
      <c r="O114" s="212"/>
      <c r="P114" s="212"/>
      <c r="Q114" s="212"/>
      <c r="R114" s="212"/>
      <c r="S114" s="207"/>
      <c r="T114" s="195"/>
      <c r="U114" s="128"/>
      <c r="V114" s="200"/>
      <c r="W114" s="126"/>
      <c r="X114" s="202"/>
      <c r="Y114" s="204"/>
      <c r="Z114" s="204"/>
      <c r="AA114" s="145"/>
      <c r="AB114" s="128"/>
      <c r="AC114" s="200"/>
      <c r="AD114" s="200"/>
      <c r="AE114" s="201"/>
      <c r="AF114" s="126"/>
      <c r="AG114" s="126"/>
      <c r="AH114" s="202"/>
      <c r="AI114" s="28"/>
      <c r="AJ114" s="126"/>
      <c r="AK114" s="22"/>
      <c r="AL114" s="22"/>
      <c r="AM114" s="22"/>
      <c r="AN114" s="22"/>
      <c r="AO114" s="23"/>
      <c r="AP114" s="128"/>
    </row>
    <row r="115" spans="1:42" s="210" customFormat="1" x14ac:dyDescent="0.2">
      <c r="A115" s="209">
        <v>96972780</v>
      </c>
      <c r="B115" s="210" t="s">
        <v>2</v>
      </c>
      <c r="C115" s="200" t="s">
        <v>861</v>
      </c>
      <c r="D115" s="205" t="s">
        <v>1006</v>
      </c>
      <c r="E115" s="126">
        <v>383</v>
      </c>
      <c r="F115" s="126" t="s">
        <v>234</v>
      </c>
      <c r="G115" s="202" t="s">
        <v>64</v>
      </c>
      <c r="H115" s="46">
        <v>1250</v>
      </c>
      <c r="I115" s="202" t="s">
        <v>66</v>
      </c>
      <c r="J115" s="126" t="s">
        <v>758</v>
      </c>
      <c r="K115" s="47">
        <v>4.5</v>
      </c>
      <c r="L115" s="126" t="s">
        <v>219</v>
      </c>
      <c r="M115" s="47">
        <v>22</v>
      </c>
      <c r="N115" s="211">
        <v>1250000</v>
      </c>
      <c r="O115" s="211">
        <v>245352</v>
      </c>
      <c r="P115" s="211">
        <f t="shared" ref="P115:P120" si="14">ROUND((O115*$F$8/1000),0)</f>
        <v>6391927</v>
      </c>
      <c r="Q115" s="211">
        <v>3899</v>
      </c>
      <c r="R115" s="211">
        <v>6395826</v>
      </c>
      <c r="T115" s="138">
        <f>P115+Q115-R115</f>
        <v>0</v>
      </c>
      <c r="U115" s="128" t="s">
        <v>569</v>
      </c>
      <c r="V115" s="200" t="s">
        <v>862</v>
      </c>
      <c r="W115" s="126">
        <v>383</v>
      </c>
      <c r="X115" s="202" t="s">
        <v>66</v>
      </c>
      <c r="Y115" s="204">
        <v>54908</v>
      </c>
      <c r="Z115" s="204">
        <v>24495</v>
      </c>
      <c r="AA115" s="145"/>
      <c r="AB115" s="128" t="s">
        <v>569</v>
      </c>
      <c r="AC115" s="200" t="s">
        <v>862</v>
      </c>
      <c r="AD115" s="201" t="s">
        <v>604</v>
      </c>
      <c r="AE115" s="201" t="s">
        <v>223</v>
      </c>
      <c r="AF115" s="126">
        <v>383</v>
      </c>
      <c r="AG115" s="126">
        <v>383</v>
      </c>
      <c r="AH115" s="202" t="s">
        <v>66</v>
      </c>
      <c r="AI115" s="28">
        <v>38285</v>
      </c>
      <c r="AJ115" s="126" t="s">
        <v>64</v>
      </c>
      <c r="AK115" s="22"/>
      <c r="AL115" s="22"/>
      <c r="AM115" s="22"/>
      <c r="AN115" s="22"/>
      <c r="AO115" s="23"/>
      <c r="AP115" s="128" t="s">
        <v>570</v>
      </c>
    </row>
    <row r="116" spans="1:42" s="210" customFormat="1" x14ac:dyDescent="0.2">
      <c r="A116" s="209">
        <v>96972780</v>
      </c>
      <c r="B116" s="207" t="s">
        <v>2</v>
      </c>
      <c r="C116" s="205" t="s">
        <v>863</v>
      </c>
      <c r="D116" s="205" t="s">
        <v>1006</v>
      </c>
      <c r="E116" s="208">
        <v>383</v>
      </c>
      <c r="F116" s="208" t="s">
        <v>234</v>
      </c>
      <c r="G116" s="206" t="s">
        <v>64</v>
      </c>
      <c r="H116" s="196">
        <v>161</v>
      </c>
      <c r="I116" s="206" t="s">
        <v>76</v>
      </c>
      <c r="J116" s="208" t="s">
        <v>759</v>
      </c>
      <c r="K116" s="194">
        <v>6</v>
      </c>
      <c r="L116" s="208" t="s">
        <v>219</v>
      </c>
      <c r="M116" s="194">
        <v>22</v>
      </c>
      <c r="N116" s="212">
        <v>161000</v>
      </c>
      <c r="O116" s="212">
        <v>316194</v>
      </c>
      <c r="P116" s="212">
        <f t="shared" si="14"/>
        <v>8237508</v>
      </c>
      <c r="Q116" s="212">
        <v>26722</v>
      </c>
      <c r="R116" s="212">
        <v>8264230</v>
      </c>
      <c r="S116" s="207"/>
      <c r="T116" s="195">
        <f t="shared" ref="T116:T120" si="15">P116+Q116-R116</f>
        <v>0</v>
      </c>
      <c r="U116" s="128" t="s">
        <v>569</v>
      </c>
      <c r="V116" s="200" t="s">
        <v>862</v>
      </c>
      <c r="W116" s="126">
        <v>383</v>
      </c>
      <c r="X116" s="202" t="s">
        <v>76</v>
      </c>
      <c r="Y116" s="204"/>
      <c r="Z116" s="204"/>
      <c r="AA116" s="145"/>
      <c r="AB116" s="128" t="s">
        <v>569</v>
      </c>
      <c r="AC116" s="200" t="s">
        <v>864</v>
      </c>
      <c r="AD116" s="201" t="s">
        <v>604</v>
      </c>
      <c r="AE116" s="201" t="s">
        <v>223</v>
      </c>
      <c r="AF116" s="126">
        <v>383</v>
      </c>
      <c r="AG116" s="126">
        <v>383</v>
      </c>
      <c r="AH116" s="202" t="s">
        <v>76</v>
      </c>
      <c r="AI116" s="28">
        <v>38301</v>
      </c>
      <c r="AJ116" s="126" t="s">
        <v>64</v>
      </c>
      <c r="AK116" s="22"/>
      <c r="AL116" s="22"/>
      <c r="AM116" s="22"/>
      <c r="AN116" s="22"/>
      <c r="AO116" s="23"/>
      <c r="AP116" s="128" t="s">
        <v>570</v>
      </c>
    </row>
    <row r="117" spans="1:42" s="210" customFormat="1" x14ac:dyDescent="0.2">
      <c r="A117" s="209">
        <v>96765170</v>
      </c>
      <c r="B117" s="207" t="s">
        <v>0</v>
      </c>
      <c r="C117" s="205" t="s">
        <v>236</v>
      </c>
      <c r="D117" s="205" t="s">
        <v>1006</v>
      </c>
      <c r="E117" s="208">
        <v>392</v>
      </c>
      <c r="F117" s="208" t="s">
        <v>238</v>
      </c>
      <c r="G117" s="206" t="s">
        <v>64</v>
      </c>
      <c r="H117" s="17">
        <v>240</v>
      </c>
      <c r="I117" s="206" t="s">
        <v>208</v>
      </c>
      <c r="J117" s="208" t="s">
        <v>760</v>
      </c>
      <c r="K117" s="194">
        <v>3.5</v>
      </c>
      <c r="L117" s="208" t="s">
        <v>219</v>
      </c>
      <c r="M117" s="194">
        <v>7</v>
      </c>
      <c r="N117" s="212">
        <v>240000</v>
      </c>
      <c r="O117" s="212">
        <v>0</v>
      </c>
      <c r="P117" s="212">
        <f t="shared" si="14"/>
        <v>0</v>
      </c>
      <c r="Q117" s="212">
        <v>0</v>
      </c>
      <c r="R117" s="212">
        <v>0</v>
      </c>
      <c r="S117" s="207"/>
      <c r="T117" s="195">
        <f t="shared" si="15"/>
        <v>0</v>
      </c>
      <c r="U117" s="128" t="s">
        <v>569</v>
      </c>
      <c r="V117" s="200" t="s">
        <v>236</v>
      </c>
      <c r="W117" s="126">
        <v>392</v>
      </c>
      <c r="X117" s="202" t="s">
        <v>208</v>
      </c>
      <c r="Y117" s="204"/>
      <c r="Z117" s="204"/>
      <c r="AA117" s="145"/>
      <c r="AB117" s="128" t="s">
        <v>569</v>
      </c>
      <c r="AC117" s="200" t="s">
        <v>236</v>
      </c>
      <c r="AD117" s="201" t="s">
        <v>590</v>
      </c>
      <c r="AE117" s="201" t="s">
        <v>584</v>
      </c>
      <c r="AF117" s="126">
        <v>392</v>
      </c>
      <c r="AG117" s="126">
        <v>392</v>
      </c>
      <c r="AH117" s="202" t="s">
        <v>208</v>
      </c>
      <c r="AI117" s="28">
        <v>38197</v>
      </c>
      <c r="AJ117" s="126" t="s">
        <v>64</v>
      </c>
      <c r="AK117" s="22"/>
      <c r="AL117" s="22"/>
      <c r="AM117" s="22"/>
      <c r="AN117" s="22"/>
      <c r="AO117" s="23"/>
      <c r="AP117" s="128" t="s">
        <v>570</v>
      </c>
    </row>
    <row r="118" spans="1:42" s="210" customFormat="1" x14ac:dyDescent="0.2">
      <c r="A118" s="222">
        <v>96765170</v>
      </c>
      <c r="B118" s="210" t="s">
        <v>0</v>
      </c>
      <c r="C118" s="200" t="s">
        <v>928</v>
      </c>
      <c r="D118" s="200" t="s">
        <v>1006</v>
      </c>
      <c r="E118" s="126">
        <v>392</v>
      </c>
      <c r="F118" s="126" t="s">
        <v>238</v>
      </c>
      <c r="G118" s="202" t="s">
        <v>64</v>
      </c>
      <c r="H118" s="46">
        <v>245</v>
      </c>
      <c r="I118" s="202" t="s">
        <v>211</v>
      </c>
      <c r="J118" s="126" t="s">
        <v>761</v>
      </c>
      <c r="K118" s="47">
        <v>4.5</v>
      </c>
      <c r="L118" s="126" t="s">
        <v>219</v>
      </c>
      <c r="M118" s="47">
        <v>11</v>
      </c>
      <c r="N118" s="211">
        <v>119805</v>
      </c>
      <c r="O118" s="211">
        <v>22012.91</v>
      </c>
      <c r="P118" s="211">
        <f t="shared" si="14"/>
        <v>573482</v>
      </c>
      <c r="Q118" s="211">
        <v>2000</v>
      </c>
      <c r="R118" s="211">
        <v>575482</v>
      </c>
      <c r="T118" s="138">
        <f t="shared" si="15"/>
        <v>0</v>
      </c>
      <c r="U118" s="128" t="s">
        <v>569</v>
      </c>
      <c r="V118" s="200" t="s">
        <v>236</v>
      </c>
      <c r="W118" s="126">
        <v>392</v>
      </c>
      <c r="X118" s="202" t="s">
        <v>211</v>
      </c>
      <c r="Y118" s="204">
        <v>140747</v>
      </c>
      <c r="Z118" s="204">
        <v>7903</v>
      </c>
      <c r="AA118" s="145"/>
      <c r="AB118" s="128" t="s">
        <v>569</v>
      </c>
      <c r="AC118" s="200" t="s">
        <v>605</v>
      </c>
      <c r="AD118" s="201" t="s">
        <v>590</v>
      </c>
      <c r="AE118" s="201" t="s">
        <v>584</v>
      </c>
      <c r="AF118" s="126">
        <v>392</v>
      </c>
      <c r="AG118" s="126">
        <v>392</v>
      </c>
      <c r="AH118" s="202" t="s">
        <v>606</v>
      </c>
      <c r="AI118" s="28">
        <v>38197</v>
      </c>
      <c r="AJ118" s="126" t="s">
        <v>64</v>
      </c>
      <c r="AK118" s="22"/>
      <c r="AL118" s="22"/>
      <c r="AM118" s="22"/>
      <c r="AN118" s="22"/>
      <c r="AO118" s="23"/>
      <c r="AP118" s="128" t="s">
        <v>570</v>
      </c>
    </row>
    <row r="119" spans="1:42" s="210" customFormat="1" x14ac:dyDescent="0.2">
      <c r="A119" s="222">
        <v>96765170</v>
      </c>
      <c r="B119" s="210" t="s">
        <v>0</v>
      </c>
      <c r="C119" s="200" t="s">
        <v>928</v>
      </c>
      <c r="D119" s="200" t="s">
        <v>1006</v>
      </c>
      <c r="E119" s="126">
        <v>392</v>
      </c>
      <c r="F119" s="126" t="s">
        <v>238</v>
      </c>
      <c r="G119" s="202" t="s">
        <v>64</v>
      </c>
      <c r="H119" s="225" t="s">
        <v>463</v>
      </c>
      <c r="I119" s="202" t="s">
        <v>462</v>
      </c>
      <c r="J119" s="126" t="s">
        <v>762</v>
      </c>
      <c r="K119" s="47">
        <v>4.5</v>
      </c>
      <c r="L119" s="126" t="s">
        <v>219</v>
      </c>
      <c r="M119" s="47">
        <v>11</v>
      </c>
      <c r="N119" s="211">
        <v>195</v>
      </c>
      <c r="O119" s="211">
        <v>35.840000000000003</v>
      </c>
      <c r="P119" s="211">
        <f t="shared" si="14"/>
        <v>934</v>
      </c>
      <c r="Q119" s="211">
        <v>3</v>
      </c>
      <c r="R119" s="211">
        <v>937</v>
      </c>
      <c r="T119" s="138">
        <f t="shared" si="15"/>
        <v>0</v>
      </c>
      <c r="U119" s="128" t="s">
        <v>569</v>
      </c>
      <c r="V119" s="200" t="s">
        <v>236</v>
      </c>
      <c r="W119" s="126">
        <v>392</v>
      </c>
      <c r="X119" s="202" t="s">
        <v>462</v>
      </c>
      <c r="Y119" s="204">
        <v>229</v>
      </c>
      <c r="Z119" s="204">
        <v>13</v>
      </c>
      <c r="AA119" s="145"/>
      <c r="AB119" s="128"/>
      <c r="AC119" s="200"/>
      <c r="AD119" s="201"/>
      <c r="AE119" s="201"/>
      <c r="AF119" s="126"/>
      <c r="AG119" s="126"/>
      <c r="AH119" s="202"/>
      <c r="AI119" s="28"/>
      <c r="AJ119" s="126"/>
      <c r="AK119" s="22"/>
      <c r="AL119" s="22"/>
      <c r="AM119" s="22"/>
      <c r="AN119" s="22"/>
      <c r="AO119" s="23"/>
      <c r="AP119" s="128"/>
    </row>
    <row r="120" spans="1:42" s="210" customFormat="1" x14ac:dyDescent="0.2">
      <c r="A120" s="222">
        <v>96765170</v>
      </c>
      <c r="B120" s="210" t="s">
        <v>0</v>
      </c>
      <c r="C120" s="200" t="s">
        <v>928</v>
      </c>
      <c r="D120" s="200" t="s">
        <v>1006</v>
      </c>
      <c r="E120" s="126">
        <v>392</v>
      </c>
      <c r="F120" s="126" t="s">
        <v>238</v>
      </c>
      <c r="G120" s="202" t="s">
        <v>64</v>
      </c>
      <c r="H120" s="225" t="s">
        <v>463</v>
      </c>
      <c r="I120" s="202" t="s">
        <v>279</v>
      </c>
      <c r="J120" s="126" t="s">
        <v>763</v>
      </c>
      <c r="K120" s="47">
        <v>5</v>
      </c>
      <c r="L120" s="126" t="s">
        <v>219</v>
      </c>
      <c r="M120" s="47">
        <v>11.5</v>
      </c>
      <c r="N120" s="211">
        <v>146837.81</v>
      </c>
      <c r="O120" s="211">
        <v>240108.57</v>
      </c>
      <c r="P120" s="211">
        <f t="shared" si="14"/>
        <v>6255325</v>
      </c>
      <c r="Q120" s="211">
        <v>0</v>
      </c>
      <c r="R120" s="211">
        <v>6255325</v>
      </c>
      <c r="T120" s="138">
        <f t="shared" si="15"/>
        <v>0</v>
      </c>
      <c r="U120" s="128" t="s">
        <v>569</v>
      </c>
      <c r="V120" s="200" t="s">
        <v>236</v>
      </c>
      <c r="W120" s="126">
        <v>392</v>
      </c>
      <c r="X120" s="202" t="s">
        <v>279</v>
      </c>
      <c r="AA120" s="145"/>
      <c r="AB120" s="128" t="s">
        <v>569</v>
      </c>
      <c r="AC120" s="200" t="s">
        <v>605</v>
      </c>
      <c r="AD120" s="201" t="s">
        <v>590</v>
      </c>
      <c r="AE120" s="201" t="s">
        <v>584</v>
      </c>
      <c r="AF120" s="126">
        <v>392</v>
      </c>
      <c r="AG120" s="126">
        <v>392</v>
      </c>
      <c r="AH120" s="202" t="s">
        <v>606</v>
      </c>
      <c r="AI120" s="28">
        <v>38197</v>
      </c>
      <c r="AJ120" s="126" t="s">
        <v>64</v>
      </c>
      <c r="AK120" s="22"/>
      <c r="AL120" s="22"/>
      <c r="AM120" s="22"/>
      <c r="AN120" s="22"/>
      <c r="AO120" s="23"/>
      <c r="AP120" s="128" t="s">
        <v>570</v>
      </c>
    </row>
    <row r="121" spans="1:42" x14ac:dyDescent="0.2">
      <c r="A121" s="209"/>
      <c r="B121" s="207"/>
      <c r="C121" s="207"/>
      <c r="D121" s="207"/>
      <c r="E121" s="208"/>
      <c r="F121" s="208"/>
      <c r="G121" s="207"/>
      <c r="H121" s="38"/>
      <c r="I121" s="207"/>
      <c r="J121" s="208"/>
      <c r="K121" s="207"/>
      <c r="L121" s="207"/>
      <c r="M121" s="207"/>
      <c r="N121" s="127"/>
      <c r="O121" s="127"/>
      <c r="P121" s="127"/>
      <c r="Q121" s="127"/>
      <c r="R121" s="127"/>
      <c r="S121" s="207"/>
      <c r="T121" s="39"/>
      <c r="Y121" s="204"/>
      <c r="Z121" s="204"/>
      <c r="AA121" s="145"/>
      <c r="AK121" s="22"/>
      <c r="AL121" s="22"/>
      <c r="AM121" s="22"/>
      <c r="AN121" s="22"/>
      <c r="AO121" s="23"/>
    </row>
    <row r="122" spans="1:42" s="210" customFormat="1" x14ac:dyDescent="0.2">
      <c r="A122" s="209">
        <v>96847360</v>
      </c>
      <c r="B122" s="207" t="s">
        <v>2</v>
      </c>
      <c r="C122" s="205" t="s">
        <v>549</v>
      </c>
      <c r="D122" s="205" t="s">
        <v>1006</v>
      </c>
      <c r="E122" s="208">
        <v>420</v>
      </c>
      <c r="F122" s="208" t="s">
        <v>253</v>
      </c>
      <c r="G122" s="206" t="s">
        <v>64</v>
      </c>
      <c r="H122" s="17">
        <v>507</v>
      </c>
      <c r="I122" s="206" t="s">
        <v>240</v>
      </c>
      <c r="J122" s="208" t="s">
        <v>764</v>
      </c>
      <c r="K122" s="194">
        <v>4.5</v>
      </c>
      <c r="L122" s="208" t="s">
        <v>217</v>
      </c>
      <c r="M122" s="194">
        <v>19.5</v>
      </c>
      <c r="N122" s="212">
        <v>507000</v>
      </c>
      <c r="O122" s="212">
        <v>42257</v>
      </c>
      <c r="P122" s="212">
        <f>ROUND((O122*$F$8/1000),0)</f>
        <v>1100882</v>
      </c>
      <c r="Q122" s="212">
        <v>12182</v>
      </c>
      <c r="R122" s="212">
        <v>1113064</v>
      </c>
      <c r="S122" s="207"/>
      <c r="T122" s="195">
        <f t="shared" ref="T122:T126" si="16">P122+Q122-R122</f>
        <v>0</v>
      </c>
      <c r="U122" s="128" t="s">
        <v>569</v>
      </c>
      <c r="V122" s="200" t="s">
        <v>549</v>
      </c>
      <c r="W122" s="126">
        <v>420</v>
      </c>
      <c r="X122" s="202" t="s">
        <v>240</v>
      </c>
      <c r="Y122" s="204"/>
      <c r="Z122" s="204"/>
      <c r="AA122" s="145"/>
      <c r="AB122" s="128" t="s">
        <v>569</v>
      </c>
      <c r="AC122" s="200" t="s">
        <v>549</v>
      </c>
      <c r="AD122" s="200" t="s">
        <v>575</v>
      </c>
      <c r="AE122" s="201" t="s">
        <v>584</v>
      </c>
      <c r="AF122" s="126">
        <v>420</v>
      </c>
      <c r="AG122" s="126">
        <v>420</v>
      </c>
      <c r="AH122" s="202" t="s">
        <v>240</v>
      </c>
      <c r="AI122" s="28">
        <v>38443</v>
      </c>
      <c r="AJ122" s="202" t="s">
        <v>64</v>
      </c>
      <c r="AK122" s="22"/>
      <c r="AL122" s="22"/>
      <c r="AM122" s="22"/>
      <c r="AN122" s="22"/>
      <c r="AO122" s="23"/>
      <c r="AP122" s="128" t="s">
        <v>570</v>
      </c>
    </row>
    <row r="123" spans="1:42" s="210" customFormat="1" x14ac:dyDescent="0.2">
      <c r="A123" s="209">
        <v>96847360</v>
      </c>
      <c r="B123" s="207" t="s">
        <v>2</v>
      </c>
      <c r="C123" s="205" t="s">
        <v>549</v>
      </c>
      <c r="D123" s="205" t="s">
        <v>1006</v>
      </c>
      <c r="E123" s="208">
        <v>420</v>
      </c>
      <c r="F123" s="208" t="s">
        <v>253</v>
      </c>
      <c r="G123" s="206" t="s">
        <v>64</v>
      </c>
      <c r="H123" s="17">
        <v>91</v>
      </c>
      <c r="I123" s="206" t="s">
        <v>241</v>
      </c>
      <c r="J123" s="208" t="s">
        <v>765</v>
      </c>
      <c r="K123" s="194">
        <v>4.5</v>
      </c>
      <c r="L123" s="208" t="s">
        <v>217</v>
      </c>
      <c r="M123" s="194">
        <v>19.5</v>
      </c>
      <c r="N123" s="212">
        <v>91000</v>
      </c>
      <c r="O123" s="212">
        <v>49299</v>
      </c>
      <c r="P123" s="212">
        <f>ROUND((O123*$F$8/1000),0)</f>
        <v>1284341</v>
      </c>
      <c r="Q123" s="212">
        <v>14212</v>
      </c>
      <c r="R123" s="212">
        <v>1298553</v>
      </c>
      <c r="S123" s="207"/>
      <c r="T123" s="195">
        <f t="shared" si="16"/>
        <v>0</v>
      </c>
      <c r="U123" s="128" t="s">
        <v>569</v>
      </c>
      <c r="V123" s="200" t="s">
        <v>549</v>
      </c>
      <c r="W123" s="126">
        <v>420</v>
      </c>
      <c r="X123" s="202" t="s">
        <v>241</v>
      </c>
      <c r="Y123" s="204"/>
      <c r="Z123" s="204"/>
      <c r="AA123" s="145"/>
      <c r="AB123" s="128" t="s">
        <v>569</v>
      </c>
      <c r="AC123" s="200" t="s">
        <v>549</v>
      </c>
      <c r="AD123" s="200" t="s">
        <v>575</v>
      </c>
      <c r="AE123" s="201" t="s">
        <v>584</v>
      </c>
      <c r="AF123" s="126">
        <v>420</v>
      </c>
      <c r="AG123" s="126">
        <v>420</v>
      </c>
      <c r="AH123" s="202" t="s">
        <v>241</v>
      </c>
      <c r="AI123" s="28">
        <v>38443</v>
      </c>
      <c r="AJ123" s="202" t="s">
        <v>64</v>
      </c>
      <c r="AK123" s="22"/>
      <c r="AL123" s="22"/>
      <c r="AM123" s="22"/>
      <c r="AN123" s="22"/>
      <c r="AO123" s="23"/>
      <c r="AP123" s="128" t="s">
        <v>570</v>
      </c>
    </row>
    <row r="124" spans="1:42" s="210" customFormat="1" x14ac:dyDescent="0.2">
      <c r="A124" s="209">
        <v>96847360</v>
      </c>
      <c r="B124" s="207" t="s">
        <v>2</v>
      </c>
      <c r="C124" s="205" t="s">
        <v>550</v>
      </c>
      <c r="D124" s="205" t="s">
        <v>1006</v>
      </c>
      <c r="E124" s="208">
        <v>420</v>
      </c>
      <c r="F124" s="208" t="s">
        <v>253</v>
      </c>
      <c r="G124" s="206" t="s">
        <v>64</v>
      </c>
      <c r="H124" s="17">
        <v>32</v>
      </c>
      <c r="I124" s="206" t="s">
        <v>242</v>
      </c>
      <c r="J124" s="208" t="s">
        <v>766</v>
      </c>
      <c r="K124" s="194">
        <v>4.5</v>
      </c>
      <c r="L124" s="208" t="s">
        <v>217</v>
      </c>
      <c r="M124" s="194">
        <v>19.5</v>
      </c>
      <c r="N124" s="212">
        <v>32000</v>
      </c>
      <c r="O124" s="212">
        <v>51931</v>
      </c>
      <c r="P124" s="212">
        <f>ROUND((O124*$F$8/1000),0)</f>
        <v>1352910</v>
      </c>
      <c r="Q124" s="212">
        <v>14970</v>
      </c>
      <c r="R124" s="212">
        <v>1367880</v>
      </c>
      <c r="S124" s="207"/>
      <c r="T124" s="195">
        <f t="shared" si="16"/>
        <v>0</v>
      </c>
      <c r="U124" s="128" t="s">
        <v>569</v>
      </c>
      <c r="V124" s="200" t="s">
        <v>549</v>
      </c>
      <c r="W124" s="126">
        <v>420</v>
      </c>
      <c r="X124" s="202" t="s">
        <v>242</v>
      </c>
      <c r="Y124" s="204"/>
      <c r="Z124" s="204"/>
      <c r="AA124" s="145"/>
      <c r="AB124" s="128" t="s">
        <v>569</v>
      </c>
      <c r="AC124" s="200" t="s">
        <v>587</v>
      </c>
      <c r="AD124" s="200" t="s">
        <v>575</v>
      </c>
      <c r="AE124" s="201" t="s">
        <v>584</v>
      </c>
      <c r="AF124" s="126">
        <v>420</v>
      </c>
      <c r="AG124" s="126">
        <v>420</v>
      </c>
      <c r="AH124" s="202" t="s">
        <v>242</v>
      </c>
      <c r="AI124" s="28">
        <v>38443</v>
      </c>
      <c r="AJ124" s="202" t="s">
        <v>64</v>
      </c>
      <c r="AK124" s="22"/>
      <c r="AL124" s="22"/>
      <c r="AM124" s="22"/>
      <c r="AN124" s="22"/>
      <c r="AO124" s="23"/>
      <c r="AP124" s="128" t="s">
        <v>570</v>
      </c>
    </row>
    <row r="125" spans="1:42" s="210" customFormat="1" x14ac:dyDescent="0.2">
      <c r="A125" s="209">
        <v>96847360</v>
      </c>
      <c r="B125" s="207" t="s">
        <v>2</v>
      </c>
      <c r="C125" s="205" t="s">
        <v>550</v>
      </c>
      <c r="D125" s="205" t="s">
        <v>1006</v>
      </c>
      <c r="E125" s="208">
        <v>420</v>
      </c>
      <c r="F125" s="208" t="s">
        <v>253</v>
      </c>
      <c r="G125" s="206" t="s">
        <v>64</v>
      </c>
      <c r="H125" s="17">
        <v>28</v>
      </c>
      <c r="I125" s="206" t="s">
        <v>254</v>
      </c>
      <c r="J125" s="208" t="s">
        <v>767</v>
      </c>
      <c r="K125" s="194">
        <v>4.5</v>
      </c>
      <c r="L125" s="208" t="s">
        <v>217</v>
      </c>
      <c r="M125" s="194">
        <v>19.5</v>
      </c>
      <c r="N125" s="212">
        <v>28000</v>
      </c>
      <c r="O125" s="212">
        <v>45440</v>
      </c>
      <c r="P125" s="212">
        <f>ROUND((O125*$F$8/1000),0)</f>
        <v>1183806</v>
      </c>
      <c r="Q125" s="212">
        <v>13099</v>
      </c>
      <c r="R125" s="212">
        <v>1196905</v>
      </c>
      <c r="S125" s="207"/>
      <c r="T125" s="195">
        <f t="shared" si="16"/>
        <v>0</v>
      </c>
      <c r="U125" s="128" t="s">
        <v>569</v>
      </c>
      <c r="V125" s="200" t="s">
        <v>549</v>
      </c>
      <c r="W125" s="126">
        <v>420</v>
      </c>
      <c r="X125" s="202" t="s">
        <v>254</v>
      </c>
      <c r="Y125" s="204"/>
      <c r="Z125" s="204"/>
      <c r="AA125" s="145"/>
      <c r="AB125" s="128" t="s">
        <v>569</v>
      </c>
      <c r="AC125" s="200" t="s">
        <v>587</v>
      </c>
      <c r="AD125" s="200" t="s">
        <v>575</v>
      </c>
      <c r="AE125" s="201" t="s">
        <v>584</v>
      </c>
      <c r="AF125" s="126">
        <v>420</v>
      </c>
      <c r="AG125" s="126">
        <v>420</v>
      </c>
      <c r="AH125" s="202" t="s">
        <v>254</v>
      </c>
      <c r="AI125" s="28">
        <v>38443</v>
      </c>
      <c r="AJ125" s="202" t="s">
        <v>64</v>
      </c>
      <c r="AK125" s="22"/>
      <c r="AL125" s="22"/>
      <c r="AM125" s="22"/>
      <c r="AN125" s="22"/>
      <c r="AO125" s="23"/>
      <c r="AP125" s="128" t="s">
        <v>570</v>
      </c>
    </row>
    <row r="126" spans="1:42" s="210" customFormat="1" x14ac:dyDescent="0.2">
      <c r="A126" s="209">
        <v>96847360</v>
      </c>
      <c r="B126" s="207" t="s">
        <v>2</v>
      </c>
      <c r="C126" s="205" t="s">
        <v>550</v>
      </c>
      <c r="D126" s="205" t="s">
        <v>1006</v>
      </c>
      <c r="E126" s="208">
        <v>420</v>
      </c>
      <c r="F126" s="208" t="s">
        <v>253</v>
      </c>
      <c r="G126" s="206" t="s">
        <v>64</v>
      </c>
      <c r="H126" s="17">
        <v>25</v>
      </c>
      <c r="I126" s="206" t="s">
        <v>255</v>
      </c>
      <c r="J126" s="208" t="s">
        <v>768</v>
      </c>
      <c r="K126" s="194">
        <v>4.5</v>
      </c>
      <c r="L126" s="208" t="s">
        <v>217</v>
      </c>
      <c r="M126" s="194">
        <v>19.5</v>
      </c>
      <c r="N126" s="212">
        <v>25000</v>
      </c>
      <c r="O126" s="212">
        <v>40571</v>
      </c>
      <c r="P126" s="212">
        <f>ROUND((O126*$F$8/1000),0)</f>
        <v>1056959</v>
      </c>
      <c r="Q126" s="212">
        <v>11695</v>
      </c>
      <c r="R126" s="212">
        <v>1068654</v>
      </c>
      <c r="S126" s="207"/>
      <c r="T126" s="195">
        <f t="shared" si="16"/>
        <v>0</v>
      </c>
      <c r="U126" s="128" t="s">
        <v>569</v>
      </c>
      <c r="V126" s="200" t="s">
        <v>549</v>
      </c>
      <c r="W126" s="126">
        <v>420</v>
      </c>
      <c r="X126" s="202" t="s">
        <v>255</v>
      </c>
      <c r="Y126" s="204"/>
      <c r="Z126" s="204"/>
      <c r="AA126" s="145"/>
      <c r="AB126" s="128" t="s">
        <v>569</v>
      </c>
      <c r="AC126" s="200" t="s">
        <v>587</v>
      </c>
      <c r="AD126" s="200" t="s">
        <v>575</v>
      </c>
      <c r="AE126" s="201" t="s">
        <v>584</v>
      </c>
      <c r="AF126" s="126">
        <v>420</v>
      </c>
      <c r="AG126" s="126">
        <v>420</v>
      </c>
      <c r="AH126" s="202" t="s">
        <v>255</v>
      </c>
      <c r="AI126" s="28">
        <v>38443</v>
      </c>
      <c r="AJ126" s="202" t="s">
        <v>64</v>
      </c>
      <c r="AK126" s="22"/>
      <c r="AL126" s="22"/>
      <c r="AM126" s="22"/>
      <c r="AN126" s="22"/>
      <c r="AO126" s="23"/>
      <c r="AP126" s="128" t="s">
        <v>570</v>
      </c>
    </row>
    <row r="127" spans="1:42" s="210" customFormat="1" x14ac:dyDescent="0.2">
      <c r="A127" s="209"/>
      <c r="B127" s="207"/>
      <c r="C127" s="205"/>
      <c r="D127" s="205"/>
      <c r="E127" s="208"/>
      <c r="F127" s="208"/>
      <c r="G127" s="206"/>
      <c r="H127" s="17"/>
      <c r="I127" s="206"/>
      <c r="J127" s="208"/>
      <c r="K127" s="194"/>
      <c r="L127" s="208"/>
      <c r="M127" s="194"/>
      <c r="N127" s="212"/>
      <c r="O127" s="212"/>
      <c r="P127" s="212"/>
      <c r="Q127" s="212"/>
      <c r="R127" s="212"/>
      <c r="S127" s="207"/>
      <c r="T127" s="195"/>
      <c r="U127" s="128" t="s">
        <v>569</v>
      </c>
      <c r="V127" s="200"/>
      <c r="W127" s="126"/>
      <c r="X127" s="202"/>
      <c r="Y127" s="204"/>
      <c r="Z127" s="204"/>
      <c r="AA127" s="145"/>
      <c r="AB127" s="128" t="s">
        <v>569</v>
      </c>
      <c r="AC127" s="200"/>
      <c r="AD127" s="200"/>
      <c r="AE127" s="201"/>
      <c r="AF127" s="126"/>
      <c r="AG127" s="126"/>
      <c r="AH127" s="202"/>
      <c r="AI127" s="28"/>
      <c r="AJ127" s="202"/>
      <c r="AK127" s="22"/>
      <c r="AL127" s="22"/>
      <c r="AM127" s="22"/>
      <c r="AN127" s="22"/>
      <c r="AO127" s="23"/>
      <c r="AP127" s="128" t="s">
        <v>570</v>
      </c>
    </row>
    <row r="128" spans="1:42" s="210" customFormat="1" x14ac:dyDescent="0.2">
      <c r="A128" s="222">
        <v>96785590</v>
      </c>
      <c r="B128" s="210" t="s">
        <v>1</v>
      </c>
      <c r="C128" s="200" t="s">
        <v>259</v>
      </c>
      <c r="D128" s="205" t="s">
        <v>1006</v>
      </c>
      <c r="E128" s="126">
        <v>430</v>
      </c>
      <c r="F128" s="126" t="s">
        <v>258</v>
      </c>
      <c r="G128" s="202" t="s">
        <v>64</v>
      </c>
      <c r="H128" s="211">
        <v>3660</v>
      </c>
      <c r="I128" s="202" t="s">
        <v>273</v>
      </c>
      <c r="J128" s="126" t="s">
        <v>769</v>
      </c>
      <c r="K128" s="47">
        <v>3</v>
      </c>
      <c r="L128" s="126" t="s">
        <v>221</v>
      </c>
      <c r="M128" s="47">
        <v>11.42</v>
      </c>
      <c r="N128" s="94">
        <v>3660000</v>
      </c>
      <c r="O128" s="94">
        <v>20512.32</v>
      </c>
      <c r="P128" s="94">
        <f>ROUND((O128*$F$8/1000),0)</f>
        <v>534388</v>
      </c>
      <c r="Q128" s="223">
        <v>3416</v>
      </c>
      <c r="R128" s="224">
        <v>537804</v>
      </c>
      <c r="T128" s="138">
        <f>P128+Q128-R128</f>
        <v>0</v>
      </c>
      <c r="U128" s="128" t="s">
        <v>569</v>
      </c>
      <c r="V128" s="200" t="s">
        <v>87</v>
      </c>
      <c r="W128" s="126">
        <v>430</v>
      </c>
      <c r="X128" s="202" t="s">
        <v>273</v>
      </c>
      <c r="Y128" s="239"/>
      <c r="Z128" s="239"/>
      <c r="AA128" s="145"/>
      <c r="AB128" s="128" t="s">
        <v>569</v>
      </c>
      <c r="AC128" s="200" t="s">
        <v>87</v>
      </c>
      <c r="AD128" s="210" t="s">
        <v>608</v>
      </c>
      <c r="AE128" s="201" t="s">
        <v>584</v>
      </c>
      <c r="AF128" s="126">
        <v>430</v>
      </c>
      <c r="AG128" s="126">
        <v>430</v>
      </c>
      <c r="AH128" s="202" t="s">
        <v>273</v>
      </c>
      <c r="AI128" s="28">
        <v>38603</v>
      </c>
      <c r="AJ128" s="202" t="s">
        <v>64</v>
      </c>
      <c r="AK128" s="22"/>
      <c r="AL128" s="22"/>
      <c r="AM128" s="22"/>
      <c r="AN128" s="22"/>
      <c r="AO128" s="23"/>
      <c r="AP128" s="128" t="s">
        <v>570</v>
      </c>
    </row>
    <row r="129" spans="1:42" s="210" customFormat="1" x14ac:dyDescent="0.2">
      <c r="A129" s="222">
        <v>96785590</v>
      </c>
      <c r="B129" s="210" t="s">
        <v>1</v>
      </c>
      <c r="C129" s="200" t="s">
        <v>259</v>
      </c>
      <c r="D129" s="205" t="s">
        <v>1006</v>
      </c>
      <c r="E129" s="126">
        <v>430</v>
      </c>
      <c r="F129" s="126" t="s">
        <v>258</v>
      </c>
      <c r="G129" s="202" t="s">
        <v>64</v>
      </c>
      <c r="H129" s="211">
        <v>479</v>
      </c>
      <c r="I129" s="202" t="s">
        <v>274</v>
      </c>
      <c r="J129" s="126" t="s">
        <v>770</v>
      </c>
      <c r="K129" s="47">
        <v>4</v>
      </c>
      <c r="L129" s="126" t="s">
        <v>221</v>
      </c>
      <c r="M129" s="47">
        <v>11.42</v>
      </c>
      <c r="N129" s="94">
        <v>479000</v>
      </c>
      <c r="O129" s="94">
        <v>6126.6</v>
      </c>
      <c r="P129" s="94">
        <f>ROUND((O129*$F$8/1000),0)</f>
        <v>159611</v>
      </c>
      <c r="Q129" s="223">
        <v>1328</v>
      </c>
      <c r="R129" s="224">
        <v>160939</v>
      </c>
      <c r="T129" s="138">
        <f>P129+Q129-R129</f>
        <v>0</v>
      </c>
      <c r="U129" s="128" t="s">
        <v>569</v>
      </c>
      <c r="V129" s="200" t="s">
        <v>87</v>
      </c>
      <c r="W129" s="126">
        <v>430</v>
      </c>
      <c r="X129" s="202" t="s">
        <v>274</v>
      </c>
      <c r="Y129" s="239"/>
      <c r="Z129" s="239"/>
      <c r="AA129" s="145"/>
      <c r="AB129" s="128" t="s">
        <v>569</v>
      </c>
      <c r="AC129" s="200" t="s">
        <v>87</v>
      </c>
      <c r="AD129" s="210" t="s">
        <v>608</v>
      </c>
      <c r="AE129" s="201" t="s">
        <v>584</v>
      </c>
      <c r="AF129" s="126">
        <v>430</v>
      </c>
      <c r="AG129" s="126">
        <v>430</v>
      </c>
      <c r="AH129" s="202" t="s">
        <v>274</v>
      </c>
      <c r="AI129" s="28">
        <v>38603</v>
      </c>
      <c r="AJ129" s="202" t="s">
        <v>64</v>
      </c>
      <c r="AK129" s="22"/>
      <c r="AL129" s="22"/>
      <c r="AM129" s="22"/>
      <c r="AN129" s="22"/>
      <c r="AO129" s="23"/>
      <c r="AP129" s="128" t="s">
        <v>570</v>
      </c>
    </row>
    <row r="130" spans="1:42" s="210" customFormat="1" x14ac:dyDescent="0.2">
      <c r="A130" s="209">
        <v>96785590</v>
      </c>
      <c r="B130" s="207" t="s">
        <v>1</v>
      </c>
      <c r="C130" s="205" t="s">
        <v>484</v>
      </c>
      <c r="D130" s="205" t="s">
        <v>1006</v>
      </c>
      <c r="E130" s="208">
        <v>430</v>
      </c>
      <c r="F130" s="208" t="s">
        <v>258</v>
      </c>
      <c r="G130" s="206" t="s">
        <v>64</v>
      </c>
      <c r="H130" s="196">
        <v>1.5349999999999999</v>
      </c>
      <c r="I130" s="206" t="s">
        <v>275</v>
      </c>
      <c r="J130" s="208" t="s">
        <v>771</v>
      </c>
      <c r="K130" s="194">
        <v>10</v>
      </c>
      <c r="L130" s="208" t="s">
        <v>221</v>
      </c>
      <c r="M130" s="194">
        <v>11.42</v>
      </c>
      <c r="N130" s="130">
        <v>1535</v>
      </c>
      <c r="O130" s="130">
        <v>4178.45</v>
      </c>
      <c r="P130" s="130">
        <f>ROUND((O130*$F$8/1000),0)</f>
        <v>108857</v>
      </c>
      <c r="Q130" s="130">
        <v>126890</v>
      </c>
      <c r="R130" s="130">
        <v>235747</v>
      </c>
      <c r="S130" s="207"/>
      <c r="T130" s="195">
        <f>P130+Q130-R130</f>
        <v>0</v>
      </c>
      <c r="U130" s="128" t="s">
        <v>569</v>
      </c>
      <c r="V130" s="200" t="s">
        <v>87</v>
      </c>
      <c r="W130" s="126">
        <v>430</v>
      </c>
      <c r="X130" s="202" t="s">
        <v>275</v>
      </c>
      <c r="Y130" s="204"/>
      <c r="Z130" s="204"/>
      <c r="AA130" s="145"/>
      <c r="AB130" s="128" t="s">
        <v>569</v>
      </c>
      <c r="AC130" s="200" t="s">
        <v>609</v>
      </c>
      <c r="AD130" s="210" t="s">
        <v>608</v>
      </c>
      <c r="AE130" s="201" t="s">
        <v>584</v>
      </c>
      <c r="AF130" s="126">
        <v>430</v>
      </c>
      <c r="AG130" s="126">
        <v>430</v>
      </c>
      <c r="AH130" s="202" t="s">
        <v>275</v>
      </c>
      <c r="AI130" s="28">
        <v>38603</v>
      </c>
      <c r="AJ130" s="202" t="s">
        <v>64</v>
      </c>
      <c r="AK130" s="22"/>
      <c r="AL130" s="22"/>
      <c r="AM130" s="22"/>
      <c r="AN130" s="22"/>
      <c r="AO130" s="23"/>
      <c r="AP130" s="128" t="s">
        <v>570</v>
      </c>
    </row>
    <row r="131" spans="1:42" s="210" customFormat="1" x14ac:dyDescent="0.2">
      <c r="A131" s="209"/>
      <c r="B131" s="207"/>
      <c r="C131" s="205"/>
      <c r="D131" s="205"/>
      <c r="E131" s="208"/>
      <c r="F131" s="208"/>
      <c r="G131" s="206"/>
      <c r="H131" s="212"/>
      <c r="I131" s="208"/>
      <c r="J131" s="208"/>
      <c r="K131" s="194"/>
      <c r="L131" s="208"/>
      <c r="M131" s="194"/>
      <c r="N131" s="212"/>
      <c r="O131" s="212"/>
      <c r="P131" s="212"/>
      <c r="Q131" s="212"/>
      <c r="R131" s="212"/>
      <c r="S131" s="207"/>
      <c r="T131" s="195"/>
      <c r="U131" s="128" t="s">
        <v>569</v>
      </c>
      <c r="V131" s="200"/>
      <c r="W131" s="126"/>
      <c r="X131" s="202"/>
      <c r="Y131" s="204"/>
      <c r="Z131" s="204"/>
      <c r="AA131" s="145"/>
      <c r="AB131" s="128" t="s">
        <v>569</v>
      </c>
      <c r="AC131" s="200"/>
      <c r="AD131" s="201"/>
      <c r="AE131" s="201"/>
      <c r="AF131" s="126"/>
      <c r="AG131" s="126"/>
      <c r="AH131" s="126"/>
      <c r="AI131" s="28"/>
      <c r="AJ131" s="202"/>
      <c r="AK131" s="22"/>
      <c r="AL131" s="22"/>
      <c r="AM131" s="22"/>
      <c r="AN131" s="22"/>
      <c r="AO131" s="23"/>
      <c r="AP131" s="128" t="s">
        <v>570</v>
      </c>
    </row>
    <row r="132" spans="1:42" s="210" customFormat="1" x14ac:dyDescent="0.2">
      <c r="A132" s="209">
        <v>96819300</v>
      </c>
      <c r="B132" s="207" t="s">
        <v>4</v>
      </c>
      <c r="C132" s="205" t="s">
        <v>127</v>
      </c>
      <c r="D132" s="205" t="s">
        <v>1006</v>
      </c>
      <c r="E132" s="208">
        <v>437</v>
      </c>
      <c r="F132" s="208" t="s">
        <v>268</v>
      </c>
      <c r="G132" s="206" t="s">
        <v>64</v>
      </c>
      <c r="H132" s="212">
        <v>110</v>
      </c>
      <c r="I132" s="206" t="s">
        <v>260</v>
      </c>
      <c r="J132" s="208" t="s">
        <v>772</v>
      </c>
      <c r="K132" s="194">
        <v>3</v>
      </c>
      <c r="L132" s="208" t="s">
        <v>218</v>
      </c>
      <c r="M132" s="194">
        <v>7</v>
      </c>
      <c r="N132" s="212">
        <v>110000</v>
      </c>
      <c r="O132" s="212">
        <v>0</v>
      </c>
      <c r="P132" s="212">
        <f>ROUND((O132*$F$8/1000),0)</f>
        <v>0</v>
      </c>
      <c r="Q132" s="212">
        <v>0</v>
      </c>
      <c r="R132" s="212">
        <v>0</v>
      </c>
      <c r="S132" s="207"/>
      <c r="T132" s="195">
        <f t="shared" ref="T132:T149" si="17">P132+Q132-R132</f>
        <v>0</v>
      </c>
      <c r="U132" s="128" t="s">
        <v>569</v>
      </c>
      <c r="V132" s="200" t="s">
        <v>127</v>
      </c>
      <c r="W132" s="126">
        <v>437</v>
      </c>
      <c r="X132" s="202" t="s">
        <v>260</v>
      </c>
      <c r="Y132" s="204"/>
      <c r="Z132" s="204"/>
      <c r="AA132" s="145"/>
      <c r="AB132" s="128" t="s">
        <v>569</v>
      </c>
      <c r="AC132" s="200" t="s">
        <v>127</v>
      </c>
      <c r="AD132" s="200" t="s">
        <v>588</v>
      </c>
      <c r="AE132" s="201" t="s">
        <v>584</v>
      </c>
      <c r="AF132" s="126">
        <v>437</v>
      </c>
      <c r="AG132" s="126">
        <v>437</v>
      </c>
      <c r="AH132" s="202" t="s">
        <v>260</v>
      </c>
      <c r="AI132" s="28">
        <v>38616</v>
      </c>
      <c r="AJ132" s="202" t="s">
        <v>64</v>
      </c>
      <c r="AK132" s="22"/>
      <c r="AL132" s="22"/>
      <c r="AM132" s="22"/>
      <c r="AN132" s="40"/>
      <c r="AO132" s="23"/>
      <c r="AP132" s="128" t="s">
        <v>570</v>
      </c>
    </row>
    <row r="133" spans="1:42" s="210" customFormat="1" x14ac:dyDescent="0.2">
      <c r="A133" s="209">
        <v>96819300</v>
      </c>
      <c r="B133" s="207" t="s">
        <v>4</v>
      </c>
      <c r="C133" s="205" t="s">
        <v>127</v>
      </c>
      <c r="D133" s="205" t="s">
        <v>1006</v>
      </c>
      <c r="E133" s="208">
        <v>437</v>
      </c>
      <c r="F133" s="208" t="s">
        <v>268</v>
      </c>
      <c r="G133" s="206" t="s">
        <v>64</v>
      </c>
      <c r="H133" s="212">
        <v>33</v>
      </c>
      <c r="I133" s="206" t="s">
        <v>261</v>
      </c>
      <c r="J133" s="208" t="s">
        <v>773</v>
      </c>
      <c r="K133" s="194">
        <v>3</v>
      </c>
      <c r="L133" s="208" t="s">
        <v>218</v>
      </c>
      <c r="M133" s="194">
        <v>7</v>
      </c>
      <c r="N133" s="212">
        <v>33000</v>
      </c>
      <c r="O133" s="212">
        <v>0</v>
      </c>
      <c r="P133" s="212">
        <f t="shared" ref="P133:P145" si="18">ROUND((O133*$F$8/1000),0)</f>
        <v>0</v>
      </c>
      <c r="Q133" s="212">
        <v>0</v>
      </c>
      <c r="R133" s="212">
        <v>0</v>
      </c>
      <c r="S133" s="207"/>
      <c r="T133" s="195">
        <f t="shared" si="17"/>
        <v>0</v>
      </c>
      <c r="U133" s="128" t="s">
        <v>569</v>
      </c>
      <c r="V133" s="200" t="s">
        <v>127</v>
      </c>
      <c r="W133" s="126">
        <v>437</v>
      </c>
      <c r="X133" s="202" t="s">
        <v>261</v>
      </c>
      <c r="Y133" s="204"/>
      <c r="Z133" s="204"/>
      <c r="AA133" s="145"/>
      <c r="AB133" s="128" t="s">
        <v>569</v>
      </c>
      <c r="AC133" s="200" t="s">
        <v>127</v>
      </c>
      <c r="AD133" s="200" t="s">
        <v>588</v>
      </c>
      <c r="AE133" s="201" t="s">
        <v>584</v>
      </c>
      <c r="AF133" s="126">
        <v>437</v>
      </c>
      <c r="AG133" s="126">
        <v>437</v>
      </c>
      <c r="AH133" s="202" t="s">
        <v>261</v>
      </c>
      <c r="AI133" s="28">
        <v>38616</v>
      </c>
      <c r="AJ133" s="202" t="s">
        <v>64</v>
      </c>
      <c r="AK133" s="22"/>
      <c r="AL133" s="22"/>
      <c r="AM133" s="22"/>
      <c r="AN133" s="22"/>
      <c r="AO133" s="23"/>
      <c r="AP133" s="128" t="s">
        <v>570</v>
      </c>
    </row>
    <row r="134" spans="1:42" s="210" customFormat="1" x14ac:dyDescent="0.2">
      <c r="A134" s="209">
        <v>96819300</v>
      </c>
      <c r="B134" s="207" t="s">
        <v>4</v>
      </c>
      <c r="C134" s="205" t="s">
        <v>127</v>
      </c>
      <c r="D134" s="205" t="s">
        <v>1006</v>
      </c>
      <c r="E134" s="208">
        <v>437</v>
      </c>
      <c r="F134" s="208" t="s">
        <v>268</v>
      </c>
      <c r="G134" s="206" t="s">
        <v>64</v>
      </c>
      <c r="H134" s="212">
        <v>260</v>
      </c>
      <c r="I134" s="206" t="s">
        <v>262</v>
      </c>
      <c r="J134" s="208" t="s">
        <v>774</v>
      </c>
      <c r="K134" s="194">
        <v>4.2</v>
      </c>
      <c r="L134" s="208" t="s">
        <v>218</v>
      </c>
      <c r="M134" s="194">
        <v>20</v>
      </c>
      <c r="N134" s="212">
        <v>260000</v>
      </c>
      <c r="O134" s="212">
        <v>109626.73</v>
      </c>
      <c r="P134" s="212">
        <f t="shared" si="18"/>
        <v>2856003</v>
      </c>
      <c r="Q134" s="212">
        <v>2889</v>
      </c>
      <c r="R134" s="212">
        <v>2858892</v>
      </c>
      <c r="S134" s="207"/>
      <c r="T134" s="195">
        <f t="shared" si="17"/>
        <v>0</v>
      </c>
      <c r="U134" s="128" t="s">
        <v>569</v>
      </c>
      <c r="V134" s="200" t="s">
        <v>127</v>
      </c>
      <c r="W134" s="126">
        <v>437</v>
      </c>
      <c r="X134" s="202" t="s">
        <v>262</v>
      </c>
      <c r="Y134" s="204">
        <v>70674</v>
      </c>
      <c r="Z134" s="204">
        <v>30258</v>
      </c>
      <c r="AA134" s="145"/>
      <c r="AB134" s="128" t="s">
        <v>569</v>
      </c>
      <c r="AC134" s="200" t="s">
        <v>127</v>
      </c>
      <c r="AD134" s="200" t="s">
        <v>588</v>
      </c>
      <c r="AE134" s="201" t="s">
        <v>584</v>
      </c>
      <c r="AF134" s="126">
        <v>437</v>
      </c>
      <c r="AG134" s="126">
        <v>437</v>
      </c>
      <c r="AH134" s="202" t="s">
        <v>262</v>
      </c>
      <c r="AI134" s="28">
        <v>38616</v>
      </c>
      <c r="AJ134" s="202" t="s">
        <v>64</v>
      </c>
      <c r="AK134" s="22"/>
      <c r="AL134" s="22"/>
      <c r="AM134" s="22"/>
      <c r="AN134" s="22"/>
      <c r="AO134" s="23"/>
      <c r="AP134" s="128" t="s">
        <v>570</v>
      </c>
    </row>
    <row r="135" spans="1:42" s="210" customFormat="1" x14ac:dyDescent="0.2">
      <c r="A135" s="209">
        <v>96819300</v>
      </c>
      <c r="B135" s="207" t="s">
        <v>4</v>
      </c>
      <c r="C135" s="205" t="s">
        <v>127</v>
      </c>
      <c r="D135" s="205" t="s">
        <v>1006</v>
      </c>
      <c r="E135" s="208">
        <v>437</v>
      </c>
      <c r="F135" s="208" t="s">
        <v>268</v>
      </c>
      <c r="G135" s="206" t="s">
        <v>64</v>
      </c>
      <c r="H135" s="212">
        <v>68</v>
      </c>
      <c r="I135" s="206" t="s">
        <v>263</v>
      </c>
      <c r="J135" s="208" t="s">
        <v>775</v>
      </c>
      <c r="K135" s="194">
        <v>4.2</v>
      </c>
      <c r="L135" s="208" t="s">
        <v>218</v>
      </c>
      <c r="M135" s="194">
        <v>20</v>
      </c>
      <c r="N135" s="212">
        <v>68000</v>
      </c>
      <c r="O135" s="212">
        <v>28671.57</v>
      </c>
      <c r="P135" s="212">
        <f t="shared" si="18"/>
        <v>746954</v>
      </c>
      <c r="Q135" s="212">
        <v>755</v>
      </c>
      <c r="R135" s="212">
        <v>747709</v>
      </c>
      <c r="S135" s="207"/>
      <c r="T135" s="195">
        <f t="shared" si="17"/>
        <v>0</v>
      </c>
      <c r="U135" s="128" t="s">
        <v>569</v>
      </c>
      <c r="V135" s="200" t="s">
        <v>127</v>
      </c>
      <c r="W135" s="126">
        <v>437</v>
      </c>
      <c r="X135" s="202" t="s">
        <v>263</v>
      </c>
      <c r="Y135" s="204">
        <v>18484</v>
      </c>
      <c r="Z135" s="204">
        <v>7913</v>
      </c>
      <c r="AA135" s="145"/>
      <c r="AB135" s="128" t="s">
        <v>569</v>
      </c>
      <c r="AC135" s="200" t="s">
        <v>127</v>
      </c>
      <c r="AD135" s="200" t="s">
        <v>588</v>
      </c>
      <c r="AE135" s="201" t="s">
        <v>584</v>
      </c>
      <c r="AF135" s="126">
        <v>437</v>
      </c>
      <c r="AG135" s="126">
        <v>437</v>
      </c>
      <c r="AH135" s="202" t="s">
        <v>263</v>
      </c>
      <c r="AI135" s="28">
        <v>38616</v>
      </c>
      <c r="AJ135" s="202" t="s">
        <v>64</v>
      </c>
      <c r="AK135" s="22"/>
      <c r="AL135" s="22"/>
      <c r="AM135" s="22"/>
      <c r="AN135" s="22"/>
      <c r="AO135" s="23"/>
      <c r="AP135" s="128" t="s">
        <v>570</v>
      </c>
    </row>
    <row r="136" spans="1:42" s="210" customFormat="1" x14ac:dyDescent="0.2">
      <c r="A136" s="209">
        <v>96819300</v>
      </c>
      <c r="B136" s="207" t="s">
        <v>4</v>
      </c>
      <c r="C136" s="205" t="s">
        <v>917</v>
      </c>
      <c r="D136" s="205" t="s">
        <v>1006</v>
      </c>
      <c r="E136" s="208">
        <v>437</v>
      </c>
      <c r="F136" s="208" t="s">
        <v>268</v>
      </c>
      <c r="G136" s="206" t="s">
        <v>64</v>
      </c>
      <c r="H136" s="195">
        <v>132</v>
      </c>
      <c r="I136" s="206" t="s">
        <v>264</v>
      </c>
      <c r="J136" s="208" t="s">
        <v>776</v>
      </c>
      <c r="K136" s="194">
        <v>4.2</v>
      </c>
      <c r="L136" s="208" t="s">
        <v>218</v>
      </c>
      <c r="M136" s="194">
        <v>20</v>
      </c>
      <c r="N136" s="212">
        <v>132000</v>
      </c>
      <c r="O136" s="212">
        <v>54342.1</v>
      </c>
      <c r="P136" s="212">
        <f t="shared" si="18"/>
        <v>1415724</v>
      </c>
      <c r="Q136" s="212">
        <v>1432</v>
      </c>
      <c r="R136" s="212">
        <v>1417156</v>
      </c>
      <c r="S136" s="207"/>
      <c r="T136" s="195">
        <f>P136+Q136-R136</f>
        <v>0</v>
      </c>
      <c r="U136" s="128" t="s">
        <v>569</v>
      </c>
      <c r="V136" s="200" t="s">
        <v>127</v>
      </c>
      <c r="W136" s="126">
        <v>437</v>
      </c>
      <c r="X136" s="202" t="s">
        <v>264</v>
      </c>
      <c r="Y136" s="204">
        <v>55770</v>
      </c>
      <c r="Z136" s="204">
        <v>15213</v>
      </c>
      <c r="AA136" s="145"/>
      <c r="AB136" s="128" t="s">
        <v>569</v>
      </c>
      <c r="AC136" s="200" t="s">
        <v>127</v>
      </c>
      <c r="AD136" s="200" t="s">
        <v>588</v>
      </c>
      <c r="AE136" s="201" t="s">
        <v>584</v>
      </c>
      <c r="AF136" s="126">
        <v>437</v>
      </c>
      <c r="AG136" s="126">
        <v>437</v>
      </c>
      <c r="AH136" s="202" t="s">
        <v>264</v>
      </c>
      <c r="AI136" s="28">
        <v>38616</v>
      </c>
      <c r="AJ136" s="202" t="s">
        <v>64</v>
      </c>
      <c r="AK136" s="22"/>
      <c r="AL136" s="22"/>
      <c r="AM136" s="22"/>
      <c r="AN136" s="22"/>
      <c r="AO136" s="23"/>
      <c r="AP136" s="128" t="s">
        <v>570</v>
      </c>
    </row>
    <row r="137" spans="1:42" s="210" customFormat="1" x14ac:dyDescent="0.2">
      <c r="A137" s="209">
        <v>96819300</v>
      </c>
      <c r="B137" s="207" t="s">
        <v>4</v>
      </c>
      <c r="C137" s="205" t="s">
        <v>233</v>
      </c>
      <c r="D137" s="205" t="s">
        <v>1006</v>
      </c>
      <c r="E137" s="208">
        <v>437</v>
      </c>
      <c r="F137" s="208" t="s">
        <v>268</v>
      </c>
      <c r="G137" s="206" t="s">
        <v>64</v>
      </c>
      <c r="H137" s="195">
        <v>55</v>
      </c>
      <c r="I137" s="206" t="s">
        <v>88</v>
      </c>
      <c r="J137" s="208" t="s">
        <v>777</v>
      </c>
      <c r="K137" s="194">
        <v>4.2</v>
      </c>
      <c r="L137" s="208" t="s">
        <v>218</v>
      </c>
      <c r="M137" s="194">
        <v>20</v>
      </c>
      <c r="N137" s="212">
        <v>55000</v>
      </c>
      <c r="O137" s="211">
        <v>54468.56</v>
      </c>
      <c r="P137" s="211">
        <f t="shared" si="18"/>
        <v>1419019</v>
      </c>
      <c r="Q137" s="211">
        <v>1435</v>
      </c>
      <c r="R137" s="211">
        <v>1420454</v>
      </c>
      <c r="T137" s="138">
        <f>P137+Q137-R137</f>
        <v>0</v>
      </c>
      <c r="U137" s="128" t="s">
        <v>569</v>
      </c>
      <c r="V137" s="200" t="s">
        <v>127</v>
      </c>
      <c r="W137" s="126">
        <v>437</v>
      </c>
      <c r="X137" s="202" t="s">
        <v>88</v>
      </c>
      <c r="Y137" s="204"/>
      <c r="Z137" s="204"/>
      <c r="AA137" s="145"/>
      <c r="AB137" s="128" t="s">
        <v>569</v>
      </c>
      <c r="AC137" s="200" t="s">
        <v>127</v>
      </c>
      <c r="AD137" s="200" t="s">
        <v>588</v>
      </c>
      <c r="AE137" s="201" t="s">
        <v>584</v>
      </c>
      <c r="AF137" s="126">
        <v>437</v>
      </c>
      <c r="AG137" s="126">
        <v>437</v>
      </c>
      <c r="AH137" s="202" t="s">
        <v>88</v>
      </c>
      <c r="AI137" s="28">
        <v>38616</v>
      </c>
      <c r="AJ137" s="202" t="s">
        <v>64</v>
      </c>
      <c r="AK137" s="22"/>
      <c r="AL137" s="22"/>
      <c r="AM137" s="22"/>
      <c r="AN137" s="22"/>
      <c r="AO137" s="23"/>
      <c r="AP137" s="128" t="s">
        <v>570</v>
      </c>
    </row>
    <row r="138" spans="1:42" s="210" customFormat="1" x14ac:dyDescent="0.2">
      <c r="A138" s="209">
        <v>96819300</v>
      </c>
      <c r="B138" s="210" t="s">
        <v>4</v>
      </c>
      <c r="C138" s="200" t="s">
        <v>233</v>
      </c>
      <c r="D138" s="205" t="s">
        <v>1006</v>
      </c>
      <c r="E138" s="126">
        <v>437</v>
      </c>
      <c r="F138" s="126" t="s">
        <v>268</v>
      </c>
      <c r="G138" s="202" t="s">
        <v>64</v>
      </c>
      <c r="H138" s="138">
        <v>1</v>
      </c>
      <c r="I138" s="202" t="s">
        <v>265</v>
      </c>
      <c r="J138" s="126" t="s">
        <v>778</v>
      </c>
      <c r="K138" s="47">
        <v>4.2</v>
      </c>
      <c r="L138" s="126" t="s">
        <v>218</v>
      </c>
      <c r="M138" s="47">
        <v>20</v>
      </c>
      <c r="N138" s="211">
        <v>1000</v>
      </c>
      <c r="O138" s="211">
        <v>1556.24</v>
      </c>
      <c r="P138" s="211">
        <f t="shared" si="18"/>
        <v>40543</v>
      </c>
      <c r="Q138" s="211">
        <v>41</v>
      </c>
      <c r="R138" s="211">
        <v>40584</v>
      </c>
      <c r="T138" s="138">
        <f>P138+Q138-R138</f>
        <v>0</v>
      </c>
      <c r="U138" s="128" t="s">
        <v>569</v>
      </c>
      <c r="V138" s="200" t="s">
        <v>127</v>
      </c>
      <c r="W138" s="126">
        <v>437</v>
      </c>
      <c r="X138" s="202" t="s">
        <v>265</v>
      </c>
      <c r="Y138" s="204"/>
      <c r="Z138" s="204"/>
      <c r="AA138" s="145"/>
      <c r="AB138" s="128" t="s">
        <v>569</v>
      </c>
      <c r="AC138" s="200" t="s">
        <v>595</v>
      </c>
      <c r="AD138" s="200" t="s">
        <v>588</v>
      </c>
      <c r="AE138" s="201" t="s">
        <v>584</v>
      </c>
      <c r="AF138" s="126">
        <v>437</v>
      </c>
      <c r="AG138" s="126">
        <v>437</v>
      </c>
      <c r="AH138" s="202" t="s">
        <v>265</v>
      </c>
      <c r="AI138" s="28">
        <v>38616</v>
      </c>
      <c r="AJ138" s="202" t="s">
        <v>64</v>
      </c>
      <c r="AK138" s="126"/>
      <c r="AL138" s="22"/>
      <c r="AM138" s="22"/>
      <c r="AN138" s="22"/>
      <c r="AO138" s="23"/>
      <c r="AP138" s="128" t="s">
        <v>570</v>
      </c>
    </row>
    <row r="139" spans="1:42" s="210" customFormat="1" x14ac:dyDescent="0.2">
      <c r="A139" s="209">
        <v>96819300</v>
      </c>
      <c r="B139" s="210" t="s">
        <v>4</v>
      </c>
      <c r="C139" s="200" t="s">
        <v>930</v>
      </c>
      <c r="D139" s="205" t="s">
        <v>1006</v>
      </c>
      <c r="E139" s="126">
        <v>437</v>
      </c>
      <c r="F139" s="126" t="s">
        <v>457</v>
      </c>
      <c r="G139" s="202" t="s">
        <v>64</v>
      </c>
      <c r="H139" s="46">
        <v>110</v>
      </c>
      <c r="I139" s="202" t="s">
        <v>458</v>
      </c>
      <c r="J139" s="126" t="s">
        <v>779</v>
      </c>
      <c r="K139" s="47">
        <v>3</v>
      </c>
      <c r="L139" s="126" t="s">
        <v>218</v>
      </c>
      <c r="M139" s="47">
        <v>5.93</v>
      </c>
      <c r="N139" s="211">
        <v>110000</v>
      </c>
      <c r="O139" s="211">
        <v>0</v>
      </c>
      <c r="P139" s="211">
        <f t="shared" si="18"/>
        <v>0</v>
      </c>
      <c r="Q139" s="211">
        <v>0</v>
      </c>
      <c r="R139" s="211">
        <v>0</v>
      </c>
      <c r="T139" s="138">
        <f>P139+Q139-R139</f>
        <v>0</v>
      </c>
      <c r="U139" s="128" t="s">
        <v>569</v>
      </c>
      <c r="V139" s="200" t="s">
        <v>173</v>
      </c>
      <c r="W139" s="126">
        <v>437</v>
      </c>
      <c r="X139" s="202" t="s">
        <v>458</v>
      </c>
      <c r="Y139" s="240"/>
      <c r="Z139" s="204"/>
      <c r="AA139" s="145"/>
      <c r="AB139" s="128" t="s">
        <v>569</v>
      </c>
      <c r="AC139" s="200" t="s">
        <v>173</v>
      </c>
      <c r="AD139" s="200" t="s">
        <v>588</v>
      </c>
      <c r="AE139" s="201" t="s">
        <v>584</v>
      </c>
      <c r="AF139" s="126">
        <v>437</v>
      </c>
      <c r="AG139" s="126">
        <v>437</v>
      </c>
      <c r="AH139" s="202" t="s">
        <v>458</v>
      </c>
      <c r="AI139" s="28">
        <v>39103</v>
      </c>
      <c r="AJ139" s="202" t="s">
        <v>64</v>
      </c>
      <c r="AK139" s="22"/>
      <c r="AL139" s="22"/>
      <c r="AM139" s="22"/>
      <c r="AN139" s="22"/>
      <c r="AO139" s="23"/>
      <c r="AP139" s="128" t="s">
        <v>570</v>
      </c>
    </row>
    <row r="140" spans="1:42" s="210" customFormat="1" x14ac:dyDescent="0.2">
      <c r="A140" s="209">
        <v>96819300</v>
      </c>
      <c r="B140" s="210" t="s">
        <v>4</v>
      </c>
      <c r="C140" s="200" t="s">
        <v>931</v>
      </c>
      <c r="D140" s="205" t="s">
        <v>1006</v>
      </c>
      <c r="E140" s="126">
        <v>437</v>
      </c>
      <c r="F140" s="126" t="s">
        <v>457</v>
      </c>
      <c r="G140" s="202" t="s">
        <v>64</v>
      </c>
      <c r="H140" s="46">
        <v>33</v>
      </c>
      <c r="I140" s="202" t="s">
        <v>459</v>
      </c>
      <c r="J140" s="126" t="s">
        <v>780</v>
      </c>
      <c r="K140" s="47">
        <v>3</v>
      </c>
      <c r="L140" s="126" t="s">
        <v>218</v>
      </c>
      <c r="M140" s="47">
        <v>5.93</v>
      </c>
      <c r="N140" s="211">
        <v>33000</v>
      </c>
      <c r="O140" s="211">
        <v>0</v>
      </c>
      <c r="P140" s="211">
        <f t="shared" si="18"/>
        <v>0</v>
      </c>
      <c r="Q140" s="211">
        <v>0</v>
      </c>
      <c r="R140" s="211">
        <v>0</v>
      </c>
      <c r="T140" s="138">
        <f>P140+Q140-R140</f>
        <v>0</v>
      </c>
      <c r="U140" s="128" t="s">
        <v>569</v>
      </c>
      <c r="V140" s="200" t="s">
        <v>173</v>
      </c>
      <c r="W140" s="126">
        <v>437</v>
      </c>
      <c r="X140" s="202" t="s">
        <v>459</v>
      </c>
      <c r="Y140" s="240"/>
      <c r="Z140" s="204"/>
      <c r="AA140" s="145"/>
      <c r="AB140" s="128" t="s">
        <v>569</v>
      </c>
      <c r="AC140" s="200" t="s">
        <v>173</v>
      </c>
      <c r="AD140" s="200" t="s">
        <v>588</v>
      </c>
      <c r="AE140" s="201" t="s">
        <v>584</v>
      </c>
      <c r="AF140" s="126">
        <v>437</v>
      </c>
      <c r="AG140" s="126">
        <v>437</v>
      </c>
      <c r="AH140" s="202" t="s">
        <v>459</v>
      </c>
      <c r="AI140" s="28">
        <v>39103</v>
      </c>
      <c r="AJ140" s="202" t="s">
        <v>64</v>
      </c>
      <c r="AK140" s="22"/>
      <c r="AL140" s="22"/>
      <c r="AM140" s="22"/>
      <c r="AN140" s="22"/>
      <c r="AO140" s="23"/>
      <c r="AP140" s="128" t="s">
        <v>570</v>
      </c>
    </row>
    <row r="141" spans="1:42" s="210" customFormat="1" x14ac:dyDescent="0.2">
      <c r="A141" s="209">
        <v>96819300</v>
      </c>
      <c r="B141" s="207" t="s">
        <v>4</v>
      </c>
      <c r="C141" s="205" t="s">
        <v>930</v>
      </c>
      <c r="D141" s="205" t="s">
        <v>1006</v>
      </c>
      <c r="E141" s="208">
        <v>437</v>
      </c>
      <c r="F141" s="208" t="s">
        <v>457</v>
      </c>
      <c r="G141" s="206" t="s">
        <v>64</v>
      </c>
      <c r="H141" s="17">
        <v>375</v>
      </c>
      <c r="I141" s="206" t="s">
        <v>452</v>
      </c>
      <c r="J141" s="208" t="s">
        <v>781</v>
      </c>
      <c r="K141" s="194">
        <v>4.2</v>
      </c>
      <c r="L141" s="208" t="s">
        <v>218</v>
      </c>
      <c r="M141" s="194">
        <v>19.75</v>
      </c>
      <c r="N141" s="212">
        <v>375000</v>
      </c>
      <c r="O141" s="212">
        <v>178673.82</v>
      </c>
      <c r="P141" s="212">
        <f t="shared" si="18"/>
        <v>4654823</v>
      </c>
      <c r="Q141" s="211">
        <v>4708</v>
      </c>
      <c r="R141" s="212">
        <v>4659531</v>
      </c>
      <c r="S141" s="207"/>
      <c r="T141" s="138">
        <f t="shared" ref="T141:T145" si="19">P141+Q141-R141</f>
        <v>0</v>
      </c>
      <c r="U141" s="128" t="s">
        <v>569</v>
      </c>
      <c r="V141" s="200" t="s">
        <v>173</v>
      </c>
      <c r="W141" s="126">
        <v>437</v>
      </c>
      <c r="X141" s="202" t="s">
        <v>452</v>
      </c>
      <c r="Y141" s="204">
        <v>93853</v>
      </c>
      <c r="Z141" s="204">
        <v>49094</v>
      </c>
      <c r="AA141" s="145"/>
      <c r="AB141" s="128" t="s">
        <v>569</v>
      </c>
      <c r="AC141" s="200" t="s">
        <v>173</v>
      </c>
      <c r="AD141" s="200" t="s">
        <v>588</v>
      </c>
      <c r="AE141" s="201" t="s">
        <v>584</v>
      </c>
      <c r="AF141" s="126">
        <v>437</v>
      </c>
      <c r="AG141" s="126">
        <v>437</v>
      </c>
      <c r="AH141" s="202" t="s">
        <v>452</v>
      </c>
      <c r="AI141" s="28">
        <v>39103</v>
      </c>
      <c r="AJ141" s="202" t="s">
        <v>64</v>
      </c>
      <c r="AK141" s="22"/>
      <c r="AL141" s="22"/>
      <c r="AM141" s="22"/>
      <c r="AN141" s="22"/>
      <c r="AO141" s="23"/>
      <c r="AP141" s="128" t="s">
        <v>570</v>
      </c>
    </row>
    <row r="142" spans="1:42" s="210" customFormat="1" x14ac:dyDescent="0.2">
      <c r="A142" s="209">
        <v>96819300</v>
      </c>
      <c r="B142" s="207" t="s">
        <v>4</v>
      </c>
      <c r="C142" s="205" t="s">
        <v>930</v>
      </c>
      <c r="D142" s="205" t="s">
        <v>1006</v>
      </c>
      <c r="E142" s="208">
        <v>437</v>
      </c>
      <c r="F142" s="208" t="s">
        <v>457</v>
      </c>
      <c r="G142" s="206" t="s">
        <v>64</v>
      </c>
      <c r="H142" s="46">
        <v>99</v>
      </c>
      <c r="I142" s="202" t="s">
        <v>453</v>
      </c>
      <c r="J142" s="126" t="s">
        <v>782</v>
      </c>
      <c r="K142" s="47">
        <v>4.2</v>
      </c>
      <c r="L142" s="126" t="s">
        <v>218</v>
      </c>
      <c r="M142" s="47">
        <v>19.75</v>
      </c>
      <c r="N142" s="211">
        <v>99000</v>
      </c>
      <c r="O142" s="211">
        <v>47169.87</v>
      </c>
      <c r="P142" s="211">
        <f t="shared" si="18"/>
        <v>1228873</v>
      </c>
      <c r="Q142" s="211">
        <v>1243</v>
      </c>
      <c r="R142" s="211">
        <v>1230116</v>
      </c>
      <c r="S142" s="207"/>
      <c r="T142" s="138">
        <f t="shared" si="19"/>
        <v>0</v>
      </c>
      <c r="U142" s="128" t="s">
        <v>569</v>
      </c>
      <c r="V142" s="200" t="s">
        <v>173</v>
      </c>
      <c r="W142" s="126">
        <v>437</v>
      </c>
      <c r="X142" s="202" t="s">
        <v>453</v>
      </c>
      <c r="Y142" s="204">
        <v>24777</v>
      </c>
      <c r="Z142" s="204">
        <v>12961</v>
      </c>
      <c r="AA142" s="145"/>
      <c r="AB142" s="128" t="s">
        <v>569</v>
      </c>
      <c r="AC142" s="200" t="s">
        <v>173</v>
      </c>
      <c r="AD142" s="200" t="s">
        <v>588</v>
      </c>
      <c r="AE142" s="201" t="s">
        <v>584</v>
      </c>
      <c r="AF142" s="126">
        <v>437</v>
      </c>
      <c r="AG142" s="126">
        <v>437</v>
      </c>
      <c r="AH142" s="202" t="s">
        <v>453</v>
      </c>
      <c r="AI142" s="28">
        <v>39103</v>
      </c>
      <c r="AJ142" s="202" t="s">
        <v>64</v>
      </c>
      <c r="AK142" s="22"/>
      <c r="AL142" s="22"/>
      <c r="AM142" s="22"/>
      <c r="AN142" s="22"/>
      <c r="AO142" s="23"/>
      <c r="AP142" s="128" t="s">
        <v>570</v>
      </c>
    </row>
    <row r="143" spans="1:42" s="210" customFormat="1" x14ac:dyDescent="0.2">
      <c r="A143" s="209">
        <v>96819300</v>
      </c>
      <c r="B143" s="207" t="s">
        <v>4</v>
      </c>
      <c r="C143" s="205" t="s">
        <v>930</v>
      </c>
      <c r="D143" s="205" t="s">
        <v>1006</v>
      </c>
      <c r="E143" s="208">
        <v>437</v>
      </c>
      <c r="F143" s="208" t="s">
        <v>457</v>
      </c>
      <c r="G143" s="206" t="s">
        <v>64</v>
      </c>
      <c r="H143" s="46">
        <v>93</v>
      </c>
      <c r="I143" s="202" t="s">
        <v>454</v>
      </c>
      <c r="J143" s="126" t="s">
        <v>783</v>
      </c>
      <c r="K143" s="47">
        <v>4.2</v>
      </c>
      <c r="L143" s="126" t="s">
        <v>218</v>
      </c>
      <c r="M143" s="47">
        <v>19.75</v>
      </c>
      <c r="N143" s="211">
        <v>93000</v>
      </c>
      <c r="O143" s="211">
        <v>47520.05</v>
      </c>
      <c r="P143" s="211">
        <f t="shared" si="18"/>
        <v>1237996</v>
      </c>
      <c r="Q143" s="211">
        <v>1252</v>
      </c>
      <c r="R143" s="211">
        <v>1239248</v>
      </c>
      <c r="S143" s="207"/>
      <c r="T143" s="138">
        <f t="shared" si="19"/>
        <v>0</v>
      </c>
      <c r="U143" s="128" t="s">
        <v>569</v>
      </c>
      <c r="V143" s="200" t="s">
        <v>173</v>
      </c>
      <c r="W143" s="126">
        <v>437</v>
      </c>
      <c r="X143" s="202" t="s">
        <v>454</v>
      </c>
      <c r="Y143" s="204">
        <v>37988</v>
      </c>
      <c r="Z143" s="204">
        <v>13192</v>
      </c>
      <c r="AA143" s="145"/>
      <c r="AB143" s="128" t="s">
        <v>569</v>
      </c>
      <c r="AC143" s="200" t="s">
        <v>173</v>
      </c>
      <c r="AD143" s="200" t="s">
        <v>588</v>
      </c>
      <c r="AE143" s="201" t="s">
        <v>584</v>
      </c>
      <c r="AF143" s="126">
        <v>437</v>
      </c>
      <c r="AG143" s="126">
        <v>437</v>
      </c>
      <c r="AH143" s="202" t="s">
        <v>454</v>
      </c>
      <c r="AI143" s="28">
        <v>39103</v>
      </c>
      <c r="AJ143" s="202" t="s">
        <v>64</v>
      </c>
      <c r="AK143" s="22"/>
      <c r="AL143" s="22"/>
      <c r="AM143" s="22"/>
      <c r="AN143" s="22"/>
      <c r="AO143" s="23"/>
      <c r="AP143" s="128" t="s">
        <v>570</v>
      </c>
    </row>
    <row r="144" spans="1:42" s="210" customFormat="1" x14ac:dyDescent="0.2">
      <c r="A144" s="209">
        <v>96819300</v>
      </c>
      <c r="B144" s="207" t="s">
        <v>4</v>
      </c>
      <c r="C144" s="205" t="s">
        <v>932</v>
      </c>
      <c r="D144" s="205" t="s">
        <v>1006</v>
      </c>
      <c r="E144" s="208">
        <v>437</v>
      </c>
      <c r="F144" s="208" t="s">
        <v>457</v>
      </c>
      <c r="G144" s="206" t="s">
        <v>64</v>
      </c>
      <c r="H144" s="17">
        <v>122</v>
      </c>
      <c r="I144" s="206" t="s">
        <v>455</v>
      </c>
      <c r="J144" s="208" t="s">
        <v>784</v>
      </c>
      <c r="K144" s="194">
        <v>4.2</v>
      </c>
      <c r="L144" s="208" t="s">
        <v>218</v>
      </c>
      <c r="M144" s="194">
        <v>19.75</v>
      </c>
      <c r="N144" s="212">
        <v>122000</v>
      </c>
      <c r="O144" s="211">
        <v>100175.9</v>
      </c>
      <c r="P144" s="211">
        <f t="shared" si="18"/>
        <v>2609790</v>
      </c>
      <c r="Q144" s="212">
        <v>2639</v>
      </c>
      <c r="R144" s="211">
        <v>2612429</v>
      </c>
      <c r="T144" s="138">
        <f t="shared" si="19"/>
        <v>0</v>
      </c>
      <c r="U144" s="128" t="s">
        <v>569</v>
      </c>
      <c r="V144" s="200" t="s">
        <v>173</v>
      </c>
      <c r="W144" s="126">
        <v>437</v>
      </c>
      <c r="X144" s="202" t="s">
        <v>455</v>
      </c>
      <c r="Y144" s="204">
        <v>38379</v>
      </c>
      <c r="Z144" s="204">
        <v>0</v>
      </c>
      <c r="AA144" s="145"/>
      <c r="AB144" s="128" t="s">
        <v>569</v>
      </c>
      <c r="AC144" s="200" t="s">
        <v>173</v>
      </c>
      <c r="AD144" s="200" t="s">
        <v>588</v>
      </c>
      <c r="AE144" s="201" t="s">
        <v>584</v>
      </c>
      <c r="AF144" s="126">
        <v>437</v>
      </c>
      <c r="AG144" s="126">
        <v>437</v>
      </c>
      <c r="AH144" s="202" t="s">
        <v>455</v>
      </c>
      <c r="AI144" s="28">
        <v>39103</v>
      </c>
      <c r="AJ144" s="202" t="s">
        <v>64</v>
      </c>
      <c r="AK144" s="22"/>
      <c r="AL144" s="22"/>
      <c r="AM144" s="22"/>
      <c r="AN144" s="22"/>
      <c r="AO144" s="23"/>
      <c r="AP144" s="128" t="s">
        <v>570</v>
      </c>
    </row>
    <row r="145" spans="1:42" s="210" customFormat="1" x14ac:dyDescent="0.2">
      <c r="A145" s="209">
        <v>96819300</v>
      </c>
      <c r="B145" s="207" t="s">
        <v>4</v>
      </c>
      <c r="C145" s="205" t="s">
        <v>932</v>
      </c>
      <c r="D145" s="205" t="s">
        <v>1006</v>
      </c>
      <c r="E145" s="208">
        <v>437</v>
      </c>
      <c r="F145" s="208" t="s">
        <v>457</v>
      </c>
      <c r="G145" s="206" t="s">
        <v>64</v>
      </c>
      <c r="H145" s="17">
        <v>1</v>
      </c>
      <c r="I145" s="206" t="s">
        <v>456</v>
      </c>
      <c r="J145" s="208" t="s">
        <v>785</v>
      </c>
      <c r="K145" s="194">
        <v>4.2</v>
      </c>
      <c r="L145" s="208" t="s">
        <v>218</v>
      </c>
      <c r="M145" s="194">
        <v>19.75</v>
      </c>
      <c r="N145" s="212">
        <v>1000</v>
      </c>
      <c r="O145" s="212">
        <v>1473.18</v>
      </c>
      <c r="P145" s="212">
        <f t="shared" si="18"/>
        <v>38379</v>
      </c>
      <c r="Q145" s="212">
        <v>39</v>
      </c>
      <c r="R145" s="212">
        <v>38418</v>
      </c>
      <c r="S145" s="207"/>
      <c r="T145" s="138">
        <f t="shared" si="19"/>
        <v>0</v>
      </c>
      <c r="U145" s="128" t="s">
        <v>569</v>
      </c>
      <c r="V145" s="200" t="s">
        <v>173</v>
      </c>
      <c r="W145" s="126">
        <v>437</v>
      </c>
      <c r="X145" s="202" t="s">
        <v>456</v>
      </c>
      <c r="Y145" s="204"/>
      <c r="Z145" s="204"/>
      <c r="AA145" s="145"/>
      <c r="AB145" s="128" t="s">
        <v>569</v>
      </c>
      <c r="AC145" s="200" t="s">
        <v>596</v>
      </c>
      <c r="AD145" s="200" t="s">
        <v>588</v>
      </c>
      <c r="AE145" s="201" t="s">
        <v>584</v>
      </c>
      <c r="AF145" s="126">
        <v>437</v>
      </c>
      <c r="AG145" s="126">
        <v>437</v>
      </c>
      <c r="AH145" s="202" t="s">
        <v>456</v>
      </c>
      <c r="AI145" s="28">
        <v>39103</v>
      </c>
      <c r="AJ145" s="202" t="s">
        <v>64</v>
      </c>
      <c r="AK145" s="22"/>
      <c r="AL145" s="22"/>
      <c r="AM145" s="22"/>
      <c r="AN145" s="22"/>
      <c r="AO145" s="23"/>
      <c r="AP145" s="128" t="s">
        <v>570</v>
      </c>
    </row>
    <row r="146" spans="1:42" s="210" customFormat="1" x14ac:dyDescent="0.2">
      <c r="A146" s="209"/>
      <c r="B146" s="207"/>
      <c r="C146" s="205"/>
      <c r="D146" s="205"/>
      <c r="E146" s="208"/>
      <c r="F146" s="208"/>
      <c r="G146" s="206"/>
      <c r="H146" s="17"/>
      <c r="I146" s="206"/>
      <c r="J146" s="208"/>
      <c r="K146" s="194"/>
      <c r="L146" s="208"/>
      <c r="M146" s="194"/>
      <c r="N146" s="212"/>
      <c r="O146" s="212"/>
      <c r="P146" s="212"/>
      <c r="R146" s="212"/>
      <c r="S146" s="207"/>
      <c r="T146" s="195"/>
      <c r="U146" s="128" t="s">
        <v>569</v>
      </c>
      <c r="V146" s="200"/>
      <c r="W146" s="126"/>
      <c r="X146" s="202"/>
      <c r="Y146" s="204"/>
      <c r="Z146" s="204"/>
      <c r="AA146" s="145"/>
      <c r="AB146" s="128" t="s">
        <v>569</v>
      </c>
      <c r="AC146" s="200"/>
      <c r="AE146" s="201"/>
      <c r="AF146" s="126"/>
      <c r="AG146" s="126"/>
      <c r="AH146" s="202"/>
      <c r="AI146" s="28"/>
      <c r="AJ146" s="41"/>
      <c r="AK146" s="126"/>
      <c r="AL146" s="22"/>
      <c r="AM146" s="22"/>
      <c r="AN146" s="22"/>
      <c r="AO146" s="23"/>
      <c r="AP146" s="128" t="s">
        <v>570</v>
      </c>
    </row>
    <row r="147" spans="1:42" s="210" customFormat="1" x14ac:dyDescent="0.2">
      <c r="A147" s="209">
        <v>96765170</v>
      </c>
      <c r="B147" s="207" t="s">
        <v>0</v>
      </c>
      <c r="C147" s="205" t="s">
        <v>236</v>
      </c>
      <c r="D147" s="205" t="s">
        <v>1006</v>
      </c>
      <c r="E147" s="208">
        <v>449</v>
      </c>
      <c r="F147" s="208" t="s">
        <v>271</v>
      </c>
      <c r="G147" s="206" t="s">
        <v>64</v>
      </c>
      <c r="H147" s="17">
        <v>162</v>
      </c>
      <c r="I147" s="206" t="s">
        <v>240</v>
      </c>
      <c r="J147" s="208" t="s">
        <v>786</v>
      </c>
      <c r="K147" s="194">
        <v>4.8</v>
      </c>
      <c r="L147" s="206" t="s">
        <v>219</v>
      </c>
      <c r="M147" s="194">
        <v>7.75</v>
      </c>
      <c r="N147" s="212">
        <v>162000</v>
      </c>
      <c r="O147" s="212">
        <v>0</v>
      </c>
      <c r="P147" s="212">
        <f>ROUND((O147*$F$8/1000),0)</f>
        <v>0</v>
      </c>
      <c r="Q147" s="212">
        <v>0</v>
      </c>
      <c r="R147" s="212">
        <v>0</v>
      </c>
      <c r="S147" s="207"/>
      <c r="T147" s="195">
        <f>P147+Q147-R147</f>
        <v>0</v>
      </c>
      <c r="U147" s="128" t="s">
        <v>569</v>
      </c>
      <c r="V147" s="200" t="s">
        <v>236</v>
      </c>
      <c r="W147" s="126">
        <v>449</v>
      </c>
      <c r="X147" s="202" t="s">
        <v>240</v>
      </c>
      <c r="Y147" s="204"/>
      <c r="Z147" s="204"/>
      <c r="AA147" s="145"/>
      <c r="AB147" s="128" t="s">
        <v>569</v>
      </c>
      <c r="AC147" s="200" t="s">
        <v>236</v>
      </c>
      <c r="AD147" s="201" t="s">
        <v>590</v>
      </c>
      <c r="AE147" s="201" t="s">
        <v>584</v>
      </c>
      <c r="AF147" s="126">
        <v>449</v>
      </c>
      <c r="AG147" s="126">
        <v>449</v>
      </c>
      <c r="AH147" s="202" t="s">
        <v>240</v>
      </c>
      <c r="AI147" s="28">
        <v>38718</v>
      </c>
      <c r="AJ147" s="202" t="s">
        <v>64</v>
      </c>
      <c r="AK147" s="22"/>
      <c r="AL147" s="22"/>
      <c r="AM147" s="22"/>
      <c r="AN147" s="22"/>
      <c r="AO147" s="23"/>
      <c r="AP147" s="128" t="s">
        <v>570</v>
      </c>
    </row>
    <row r="148" spans="1:42" s="210" customFormat="1" x14ac:dyDescent="0.2">
      <c r="A148" s="209">
        <v>96765170</v>
      </c>
      <c r="B148" s="207" t="s">
        <v>0</v>
      </c>
      <c r="C148" s="205" t="s">
        <v>272</v>
      </c>
      <c r="D148" s="205" t="s">
        <v>1006</v>
      </c>
      <c r="E148" s="208">
        <v>449</v>
      </c>
      <c r="F148" s="208" t="s">
        <v>271</v>
      </c>
      <c r="G148" s="206" t="s">
        <v>64</v>
      </c>
      <c r="H148" s="17">
        <v>50</v>
      </c>
      <c r="I148" s="206" t="s">
        <v>241</v>
      </c>
      <c r="J148" s="208" t="s">
        <v>787</v>
      </c>
      <c r="K148" s="194">
        <v>5.4</v>
      </c>
      <c r="L148" s="206" t="s">
        <v>219</v>
      </c>
      <c r="M148" s="194">
        <v>14.75</v>
      </c>
      <c r="N148" s="212">
        <v>50000</v>
      </c>
      <c r="O148" s="212">
        <v>45263.199999999997</v>
      </c>
      <c r="P148" s="212">
        <f>ROUND((O148*$F$8/1000),0)</f>
        <v>1179200</v>
      </c>
      <c r="Q148" s="212">
        <v>16455</v>
      </c>
      <c r="R148" s="212">
        <v>1195655</v>
      </c>
      <c r="S148" s="207"/>
      <c r="T148" s="195">
        <f t="shared" si="17"/>
        <v>0</v>
      </c>
      <c r="U148" s="128" t="s">
        <v>569</v>
      </c>
      <c r="V148" s="200" t="s">
        <v>236</v>
      </c>
      <c r="W148" s="126">
        <v>449</v>
      </c>
      <c r="X148" s="202" t="s">
        <v>241</v>
      </c>
      <c r="Y148" s="204"/>
      <c r="Z148" s="204"/>
      <c r="AA148" s="145"/>
      <c r="AB148" s="128" t="s">
        <v>569</v>
      </c>
      <c r="AC148" s="200" t="s">
        <v>236</v>
      </c>
      <c r="AD148" s="201" t="s">
        <v>590</v>
      </c>
      <c r="AE148" s="201" t="s">
        <v>584</v>
      </c>
      <c r="AF148" s="126">
        <v>449</v>
      </c>
      <c r="AG148" s="126">
        <v>449</v>
      </c>
      <c r="AH148" s="202" t="s">
        <v>241</v>
      </c>
      <c r="AI148" s="28">
        <v>38718</v>
      </c>
      <c r="AJ148" s="202" t="s">
        <v>64</v>
      </c>
      <c r="AK148" s="22"/>
      <c r="AL148" s="22"/>
      <c r="AM148" s="22"/>
      <c r="AN148" s="22"/>
      <c r="AO148" s="23"/>
      <c r="AP148" s="128" t="s">
        <v>570</v>
      </c>
    </row>
    <row r="149" spans="1:42" s="210" customFormat="1" x14ac:dyDescent="0.2">
      <c r="A149" s="222">
        <v>96765170</v>
      </c>
      <c r="B149" s="210" t="s">
        <v>0</v>
      </c>
      <c r="C149" s="200" t="s">
        <v>272</v>
      </c>
      <c r="D149" s="200" t="s">
        <v>1006</v>
      </c>
      <c r="E149" s="126">
        <v>449</v>
      </c>
      <c r="F149" s="126" t="s">
        <v>271</v>
      </c>
      <c r="G149" s="202" t="s">
        <v>64</v>
      </c>
      <c r="H149" s="46">
        <v>59.52</v>
      </c>
      <c r="I149" s="202" t="s">
        <v>242</v>
      </c>
      <c r="J149" s="126" t="s">
        <v>788</v>
      </c>
      <c r="K149" s="47">
        <v>4.5</v>
      </c>
      <c r="L149" s="202" t="s">
        <v>219</v>
      </c>
      <c r="M149" s="47">
        <v>15</v>
      </c>
      <c r="N149" s="211">
        <v>59520</v>
      </c>
      <c r="O149" s="211">
        <v>94478.23</v>
      </c>
      <c r="P149" s="211">
        <f>ROUND((O149*$F$8/1000),0)</f>
        <v>2461353</v>
      </c>
      <c r="Q149" s="211">
        <v>0</v>
      </c>
      <c r="R149" s="211">
        <v>2461353</v>
      </c>
      <c r="T149" s="138">
        <f t="shared" si="17"/>
        <v>0</v>
      </c>
      <c r="U149" s="128" t="s">
        <v>569</v>
      </c>
      <c r="V149" s="200" t="s">
        <v>236</v>
      </c>
      <c r="W149" s="126">
        <v>449</v>
      </c>
      <c r="X149" s="202" t="s">
        <v>242</v>
      </c>
      <c r="Y149" s="204"/>
      <c r="Z149" s="204"/>
      <c r="AA149" s="145"/>
      <c r="AB149" s="128" t="s">
        <v>569</v>
      </c>
      <c r="AC149" s="200" t="s">
        <v>236</v>
      </c>
      <c r="AD149" s="201" t="s">
        <v>590</v>
      </c>
      <c r="AE149" s="201" t="s">
        <v>584</v>
      </c>
      <c r="AF149" s="126">
        <v>449</v>
      </c>
      <c r="AG149" s="126">
        <v>449</v>
      </c>
      <c r="AH149" s="202" t="s">
        <v>242</v>
      </c>
      <c r="AI149" s="28">
        <v>38718</v>
      </c>
      <c r="AJ149" s="202" t="s">
        <v>64</v>
      </c>
      <c r="AK149" s="22"/>
      <c r="AL149" s="22"/>
      <c r="AM149" s="22"/>
      <c r="AN149" s="22"/>
      <c r="AO149" s="23"/>
      <c r="AP149" s="128" t="s">
        <v>570</v>
      </c>
    </row>
    <row r="150" spans="1:42" s="210" customFormat="1" x14ac:dyDescent="0.2">
      <c r="A150" s="209"/>
      <c r="B150" s="207"/>
      <c r="C150" s="205"/>
      <c r="D150" s="205"/>
      <c r="E150" s="208"/>
      <c r="F150" s="208"/>
      <c r="G150" s="206"/>
      <c r="H150" s="17"/>
      <c r="I150" s="206"/>
      <c r="J150" s="208"/>
      <c r="K150" s="194"/>
      <c r="L150" s="208"/>
      <c r="M150" s="194"/>
      <c r="N150" s="212"/>
      <c r="O150" s="212"/>
      <c r="P150" s="212"/>
      <c r="Q150" s="212"/>
      <c r="R150" s="212"/>
      <c r="S150" s="207"/>
      <c r="T150" s="195"/>
      <c r="U150" s="128" t="s">
        <v>569</v>
      </c>
      <c r="V150" s="200"/>
      <c r="W150" s="126"/>
      <c r="X150" s="202"/>
      <c r="Y150" s="204"/>
      <c r="Z150" s="204"/>
      <c r="AA150" s="145"/>
      <c r="AB150" s="128" t="s">
        <v>569</v>
      </c>
      <c r="AC150" s="200"/>
      <c r="AD150" s="126"/>
      <c r="AE150" s="201"/>
      <c r="AF150" s="126"/>
      <c r="AG150" s="126"/>
      <c r="AH150" s="202"/>
      <c r="AI150" s="28"/>
      <c r="AJ150" s="202"/>
      <c r="AK150" s="22"/>
      <c r="AL150" s="22"/>
      <c r="AM150" s="22"/>
      <c r="AN150" s="22"/>
      <c r="AO150" s="23"/>
      <c r="AP150" s="128" t="s">
        <v>570</v>
      </c>
    </row>
    <row r="151" spans="1:42" s="210" customFormat="1" x14ac:dyDescent="0.2">
      <c r="A151" s="209">
        <v>96971830</v>
      </c>
      <c r="B151" s="210" t="s">
        <v>5</v>
      </c>
      <c r="C151" s="200" t="s">
        <v>981</v>
      </c>
      <c r="D151" s="205" t="s">
        <v>1006</v>
      </c>
      <c r="E151" s="126">
        <v>472</v>
      </c>
      <c r="F151" s="126" t="s">
        <v>276</v>
      </c>
      <c r="G151" s="202" t="s">
        <v>133</v>
      </c>
      <c r="H151" s="46">
        <v>15700000</v>
      </c>
      <c r="I151" s="202" t="s">
        <v>103</v>
      </c>
      <c r="J151" s="126" t="s">
        <v>789</v>
      </c>
      <c r="K151" s="47">
        <v>6</v>
      </c>
      <c r="L151" s="126" t="s">
        <v>221</v>
      </c>
      <c r="M151" s="47">
        <v>4</v>
      </c>
      <c r="N151" s="211">
        <v>15700000000</v>
      </c>
      <c r="O151" s="211">
        <v>0</v>
      </c>
      <c r="P151" s="211">
        <f>ROUND((O151/1000),0)</f>
        <v>0</v>
      </c>
      <c r="Q151" s="211"/>
      <c r="R151" s="211"/>
      <c r="T151" s="138">
        <f t="shared" ref="T151:T155" si="20">P151+Q151-R151</f>
        <v>0</v>
      </c>
      <c r="U151" s="128" t="s">
        <v>569</v>
      </c>
      <c r="V151" s="200" t="s">
        <v>981</v>
      </c>
      <c r="W151" s="126">
        <v>472</v>
      </c>
      <c r="X151" s="202" t="s">
        <v>103</v>
      </c>
      <c r="Y151" s="204"/>
      <c r="Z151" s="204"/>
      <c r="AA151" s="145"/>
      <c r="AB151" s="128" t="s">
        <v>569</v>
      </c>
      <c r="AC151" s="200" t="s">
        <v>981</v>
      </c>
      <c r="AD151" s="210" t="s">
        <v>592</v>
      </c>
      <c r="AE151" s="201" t="s">
        <v>584</v>
      </c>
      <c r="AF151" s="126">
        <v>472</v>
      </c>
      <c r="AG151" s="126">
        <v>472</v>
      </c>
      <c r="AH151" s="202" t="s">
        <v>103</v>
      </c>
      <c r="AI151" s="28">
        <v>38899</v>
      </c>
      <c r="AJ151" s="202" t="s">
        <v>133</v>
      </c>
      <c r="AK151" s="22"/>
      <c r="AL151" s="22"/>
      <c r="AM151" s="22"/>
      <c r="AN151" s="22"/>
      <c r="AO151" s="23"/>
      <c r="AP151" s="128" t="s">
        <v>570</v>
      </c>
    </row>
    <row r="152" spans="1:42" s="210" customFormat="1" x14ac:dyDescent="0.2">
      <c r="A152" s="209">
        <v>96971830</v>
      </c>
      <c r="B152" s="210" t="s">
        <v>5</v>
      </c>
      <c r="C152" s="200" t="s">
        <v>981</v>
      </c>
      <c r="D152" s="205" t="s">
        <v>1006</v>
      </c>
      <c r="E152" s="126">
        <v>472</v>
      </c>
      <c r="F152" s="126" t="s">
        <v>276</v>
      </c>
      <c r="G152" s="202" t="s">
        <v>133</v>
      </c>
      <c r="H152" s="46">
        <v>500000</v>
      </c>
      <c r="I152" s="202" t="s">
        <v>104</v>
      </c>
      <c r="J152" s="126" t="s">
        <v>790</v>
      </c>
      <c r="K152" s="47" t="s">
        <v>278</v>
      </c>
      <c r="L152" s="126" t="s">
        <v>221</v>
      </c>
      <c r="M152" s="47">
        <v>6</v>
      </c>
      <c r="N152" s="211">
        <v>500000000</v>
      </c>
      <c r="O152" s="211">
        <v>0</v>
      </c>
      <c r="P152" s="211">
        <f>ROUND((O152/1000),0)</f>
        <v>0</v>
      </c>
      <c r="Q152" s="211"/>
      <c r="R152" s="211"/>
      <c r="T152" s="138">
        <f t="shared" si="20"/>
        <v>0</v>
      </c>
      <c r="U152" s="128" t="s">
        <v>569</v>
      </c>
      <c r="V152" s="200" t="s">
        <v>981</v>
      </c>
      <c r="W152" s="126">
        <v>472</v>
      </c>
      <c r="X152" s="202" t="s">
        <v>104</v>
      </c>
      <c r="Y152" s="204"/>
      <c r="Z152" s="204"/>
      <c r="AA152" s="145"/>
      <c r="AB152" s="128" t="s">
        <v>569</v>
      </c>
      <c r="AC152" s="200" t="s">
        <v>981</v>
      </c>
      <c r="AD152" s="210" t="s">
        <v>592</v>
      </c>
      <c r="AE152" s="201" t="s">
        <v>584</v>
      </c>
      <c r="AF152" s="126">
        <v>472</v>
      </c>
      <c r="AG152" s="126">
        <v>472</v>
      </c>
      <c r="AH152" s="202" t="s">
        <v>104</v>
      </c>
      <c r="AI152" s="28">
        <v>38899</v>
      </c>
      <c r="AJ152" s="202" t="s">
        <v>133</v>
      </c>
      <c r="AK152" s="22"/>
      <c r="AL152" s="22"/>
      <c r="AM152" s="22"/>
      <c r="AN152" s="22"/>
      <c r="AO152" s="23"/>
      <c r="AP152" s="128" t="s">
        <v>570</v>
      </c>
    </row>
    <row r="153" spans="1:42" s="210" customFormat="1" x14ac:dyDescent="0.2">
      <c r="A153" s="209">
        <v>96971830</v>
      </c>
      <c r="B153" s="210" t="s">
        <v>5</v>
      </c>
      <c r="C153" s="200" t="s">
        <v>981</v>
      </c>
      <c r="D153" s="205" t="s">
        <v>1006</v>
      </c>
      <c r="E153" s="126">
        <v>472</v>
      </c>
      <c r="F153" s="126" t="s">
        <v>276</v>
      </c>
      <c r="G153" s="202" t="s">
        <v>133</v>
      </c>
      <c r="H153" s="46">
        <v>1000</v>
      </c>
      <c r="I153" s="202" t="s">
        <v>148</v>
      </c>
      <c r="J153" s="126" t="s">
        <v>791</v>
      </c>
      <c r="K153" s="47">
        <v>10</v>
      </c>
      <c r="L153" s="126" t="s">
        <v>221</v>
      </c>
      <c r="M153" s="47">
        <v>6</v>
      </c>
      <c r="N153" s="211">
        <v>1000000</v>
      </c>
      <c r="O153" s="211">
        <v>0</v>
      </c>
      <c r="P153" s="211">
        <f>ROUND((O153/1000),0)</f>
        <v>0</v>
      </c>
      <c r="Q153" s="211"/>
      <c r="R153" s="211"/>
      <c r="S153" s="42"/>
      <c r="T153" s="138">
        <f t="shared" si="20"/>
        <v>0</v>
      </c>
      <c r="U153" s="128" t="s">
        <v>569</v>
      </c>
      <c r="V153" s="200" t="s">
        <v>981</v>
      </c>
      <c r="W153" s="126">
        <v>472</v>
      </c>
      <c r="X153" s="202" t="s">
        <v>148</v>
      </c>
      <c r="Y153" s="204"/>
      <c r="Z153" s="204"/>
      <c r="AA153" s="145"/>
      <c r="AB153" s="128" t="s">
        <v>569</v>
      </c>
      <c r="AC153" s="200" t="s">
        <v>981</v>
      </c>
      <c r="AD153" s="210" t="s">
        <v>592</v>
      </c>
      <c r="AE153" s="201" t="s">
        <v>584</v>
      </c>
      <c r="AF153" s="126">
        <v>472</v>
      </c>
      <c r="AG153" s="126">
        <v>472</v>
      </c>
      <c r="AH153" s="202" t="s">
        <v>148</v>
      </c>
      <c r="AI153" s="28">
        <v>38899</v>
      </c>
      <c r="AJ153" s="202" t="s">
        <v>133</v>
      </c>
      <c r="AK153" s="22"/>
      <c r="AL153" s="22"/>
      <c r="AM153" s="22"/>
      <c r="AN153" s="22"/>
      <c r="AO153" s="23"/>
      <c r="AP153" s="128" t="s">
        <v>570</v>
      </c>
    </row>
    <row r="154" spans="1:42" s="210" customFormat="1" x14ac:dyDescent="0.2">
      <c r="A154" s="209">
        <v>96971830</v>
      </c>
      <c r="B154" s="207" t="s">
        <v>5</v>
      </c>
      <c r="C154" s="205" t="s">
        <v>981</v>
      </c>
      <c r="D154" s="205" t="s">
        <v>1006</v>
      </c>
      <c r="E154" s="208">
        <v>486</v>
      </c>
      <c r="F154" s="208" t="s">
        <v>460</v>
      </c>
      <c r="G154" s="206" t="s">
        <v>64</v>
      </c>
      <c r="H154" s="17">
        <v>450</v>
      </c>
      <c r="I154" s="206" t="s">
        <v>149</v>
      </c>
      <c r="J154" s="208" t="s">
        <v>792</v>
      </c>
      <c r="K154" s="194">
        <v>4.25</v>
      </c>
      <c r="L154" s="208" t="s">
        <v>218</v>
      </c>
      <c r="M154" s="194">
        <v>19.5</v>
      </c>
      <c r="N154" s="212">
        <v>450000</v>
      </c>
      <c r="O154" s="212">
        <v>160654</v>
      </c>
      <c r="P154" s="212">
        <f>ROUND((O154*$F$8/1000),0)</f>
        <v>4185369</v>
      </c>
      <c r="Q154" s="212">
        <v>31590</v>
      </c>
      <c r="R154" s="212">
        <v>4216959</v>
      </c>
      <c r="S154" s="207"/>
      <c r="T154" s="195">
        <f t="shared" si="20"/>
        <v>0</v>
      </c>
      <c r="U154" s="128" t="s">
        <v>569</v>
      </c>
      <c r="V154" s="200" t="s">
        <v>981</v>
      </c>
      <c r="W154" s="126">
        <v>486</v>
      </c>
      <c r="X154" s="202" t="s">
        <v>149</v>
      </c>
      <c r="Y154" s="204"/>
      <c r="Z154" s="204"/>
      <c r="AA154" s="145"/>
      <c r="AB154" s="128" t="s">
        <v>569</v>
      </c>
      <c r="AC154" s="200" t="s">
        <v>981</v>
      </c>
      <c r="AD154" s="210" t="s">
        <v>592</v>
      </c>
      <c r="AE154" s="201" t="s">
        <v>584</v>
      </c>
      <c r="AF154" s="126">
        <v>486</v>
      </c>
      <c r="AG154" s="126">
        <v>486</v>
      </c>
      <c r="AH154" s="202" t="s">
        <v>149</v>
      </c>
      <c r="AI154" s="28">
        <v>38923</v>
      </c>
      <c r="AJ154" s="202" t="s">
        <v>64</v>
      </c>
      <c r="AK154" s="22"/>
      <c r="AL154" s="22"/>
      <c r="AM154" s="22"/>
      <c r="AN154" s="22"/>
      <c r="AO154" s="23"/>
      <c r="AP154" s="128" t="s">
        <v>570</v>
      </c>
    </row>
    <row r="155" spans="1:42" s="210" customFormat="1" x14ac:dyDescent="0.2">
      <c r="A155" s="209">
        <v>96971830</v>
      </c>
      <c r="B155" s="207" t="s">
        <v>5</v>
      </c>
      <c r="C155" s="205" t="s">
        <v>985</v>
      </c>
      <c r="D155" s="205" t="s">
        <v>1006</v>
      </c>
      <c r="E155" s="208">
        <v>486</v>
      </c>
      <c r="F155" s="208" t="s">
        <v>460</v>
      </c>
      <c r="G155" s="206" t="s">
        <v>64</v>
      </c>
      <c r="H155" s="17">
        <v>50</v>
      </c>
      <c r="I155" s="206" t="s">
        <v>150</v>
      </c>
      <c r="J155" s="208" t="s">
        <v>793</v>
      </c>
      <c r="K155" s="194">
        <v>8</v>
      </c>
      <c r="L155" s="208" t="s">
        <v>218</v>
      </c>
      <c r="M155" s="194">
        <v>23.25</v>
      </c>
      <c r="N155" s="212">
        <v>50000</v>
      </c>
      <c r="O155" s="212">
        <v>50000</v>
      </c>
      <c r="P155" s="212">
        <f>ROUND((O155*$F$8/1000),0)</f>
        <v>1302604</v>
      </c>
      <c r="Q155" s="212">
        <v>1494630</v>
      </c>
      <c r="R155" s="212">
        <v>2797234</v>
      </c>
      <c r="S155" s="207"/>
      <c r="T155" s="195">
        <f t="shared" si="20"/>
        <v>0</v>
      </c>
      <c r="U155" s="128" t="s">
        <v>569</v>
      </c>
      <c r="V155" s="200" t="s">
        <v>981</v>
      </c>
      <c r="W155" s="126">
        <v>486</v>
      </c>
      <c r="X155" s="202" t="s">
        <v>150</v>
      </c>
      <c r="Y155" s="204"/>
      <c r="Z155" s="204"/>
      <c r="AA155" s="145"/>
      <c r="AB155" s="128" t="s">
        <v>569</v>
      </c>
      <c r="AC155" s="200" t="s">
        <v>986</v>
      </c>
      <c r="AD155" s="210" t="s">
        <v>592</v>
      </c>
      <c r="AE155" s="201" t="s">
        <v>584</v>
      </c>
      <c r="AF155" s="126">
        <v>486</v>
      </c>
      <c r="AG155" s="126">
        <v>486</v>
      </c>
      <c r="AH155" s="202" t="s">
        <v>150</v>
      </c>
      <c r="AI155" s="28">
        <v>38923</v>
      </c>
      <c r="AJ155" s="202" t="s">
        <v>64</v>
      </c>
      <c r="AK155" s="22"/>
      <c r="AL155" s="22"/>
      <c r="AM155" s="22"/>
      <c r="AN155" s="22"/>
      <c r="AO155" s="23"/>
      <c r="AP155" s="128" t="s">
        <v>570</v>
      </c>
    </row>
    <row r="156" spans="1:42" s="210" customFormat="1" x14ac:dyDescent="0.2">
      <c r="A156" s="209">
        <v>96971830</v>
      </c>
      <c r="B156" s="207" t="s">
        <v>5</v>
      </c>
      <c r="C156" s="205" t="s">
        <v>988</v>
      </c>
      <c r="D156" s="205" t="s">
        <v>1006</v>
      </c>
      <c r="E156" s="208">
        <v>486</v>
      </c>
      <c r="F156" s="208" t="s">
        <v>514</v>
      </c>
      <c r="G156" s="206" t="s">
        <v>64</v>
      </c>
      <c r="H156" s="17">
        <v>427</v>
      </c>
      <c r="I156" s="206" t="s">
        <v>279</v>
      </c>
      <c r="J156" s="208" t="s">
        <v>794</v>
      </c>
      <c r="K156" s="194">
        <v>4</v>
      </c>
      <c r="L156" s="208" t="s">
        <v>218</v>
      </c>
      <c r="M156" s="194">
        <v>20</v>
      </c>
      <c r="N156" s="212">
        <v>427000</v>
      </c>
      <c r="O156" s="212">
        <v>227248</v>
      </c>
      <c r="P156" s="212">
        <f>ROUND((O156*$F$8/1000),0)</f>
        <v>5920281</v>
      </c>
      <c r="Q156" s="212">
        <v>42082</v>
      </c>
      <c r="R156" s="212">
        <v>5962363</v>
      </c>
      <c r="S156" s="207"/>
      <c r="T156" s="195">
        <f>P156+Q156-R156</f>
        <v>0</v>
      </c>
      <c r="U156" s="128" t="s">
        <v>569</v>
      </c>
      <c r="V156" s="200" t="s">
        <v>981</v>
      </c>
      <c r="W156" s="126">
        <v>486</v>
      </c>
      <c r="X156" s="202" t="s">
        <v>279</v>
      </c>
      <c r="Y156" s="204"/>
      <c r="Z156" s="204"/>
      <c r="AA156" s="145"/>
      <c r="AB156" s="128" t="s">
        <v>569</v>
      </c>
      <c r="AC156" s="200" t="s">
        <v>981</v>
      </c>
      <c r="AD156" s="201" t="s">
        <v>611</v>
      </c>
      <c r="AE156" s="201" t="s">
        <v>584</v>
      </c>
      <c r="AF156" s="126">
        <v>486</v>
      </c>
      <c r="AG156" s="126">
        <v>486</v>
      </c>
      <c r="AH156" s="202" t="s">
        <v>279</v>
      </c>
      <c r="AI156" s="28">
        <v>39472</v>
      </c>
      <c r="AJ156" s="202" t="s">
        <v>64</v>
      </c>
      <c r="AK156" s="22"/>
      <c r="AL156" s="22"/>
      <c r="AM156" s="22"/>
      <c r="AN156" s="22"/>
      <c r="AO156" s="23"/>
      <c r="AP156" s="128" t="s">
        <v>570</v>
      </c>
    </row>
    <row r="157" spans="1:42" s="210" customFormat="1" x14ac:dyDescent="0.2">
      <c r="A157" s="209">
        <v>96971830</v>
      </c>
      <c r="B157" s="207" t="s">
        <v>5</v>
      </c>
      <c r="C157" s="205" t="s">
        <v>988</v>
      </c>
      <c r="D157" s="205" t="s">
        <v>1006</v>
      </c>
      <c r="E157" s="208">
        <v>486</v>
      </c>
      <c r="F157" s="208" t="s">
        <v>514</v>
      </c>
      <c r="G157" s="206" t="s">
        <v>64</v>
      </c>
      <c r="H157" s="17">
        <v>37</v>
      </c>
      <c r="I157" s="206" t="s">
        <v>517</v>
      </c>
      <c r="J157" s="208" t="s">
        <v>795</v>
      </c>
      <c r="K157" s="194">
        <v>4</v>
      </c>
      <c r="L157" s="208" t="s">
        <v>218</v>
      </c>
      <c r="M157" s="194">
        <v>20</v>
      </c>
      <c r="N157" s="212">
        <v>37000</v>
      </c>
      <c r="O157" s="212">
        <v>37000</v>
      </c>
      <c r="P157" s="212">
        <f>ROUND((O157*$F$8/1000),0)</f>
        <v>963927</v>
      </c>
      <c r="Q157" s="212">
        <v>377739</v>
      </c>
      <c r="R157" s="212">
        <v>1341666</v>
      </c>
      <c r="S157" s="207"/>
      <c r="T157" s="195">
        <f>P157+Q157-R157</f>
        <v>0</v>
      </c>
      <c r="U157" s="128" t="s">
        <v>569</v>
      </c>
      <c r="V157" s="200" t="s">
        <v>981</v>
      </c>
      <c r="W157" s="126">
        <v>486</v>
      </c>
      <c r="X157" s="202" t="s">
        <v>517</v>
      </c>
      <c r="Y157" s="204"/>
      <c r="Z157" s="204"/>
      <c r="AA157" s="145"/>
      <c r="AB157" s="128" t="s">
        <v>569</v>
      </c>
      <c r="AC157" s="200" t="s">
        <v>981</v>
      </c>
      <c r="AD157" s="201" t="s">
        <v>611</v>
      </c>
      <c r="AE157" s="201" t="s">
        <v>584</v>
      </c>
      <c r="AF157" s="126">
        <v>486</v>
      </c>
      <c r="AG157" s="126">
        <v>486</v>
      </c>
      <c r="AH157" s="202" t="s">
        <v>517</v>
      </c>
      <c r="AI157" s="28">
        <v>39472</v>
      </c>
      <c r="AJ157" s="202" t="s">
        <v>64</v>
      </c>
      <c r="AK157" s="22"/>
      <c r="AL157" s="22"/>
      <c r="AM157" s="22"/>
      <c r="AN157" s="22"/>
      <c r="AO157" s="23"/>
      <c r="AP157" s="128" t="s">
        <v>570</v>
      </c>
    </row>
    <row r="158" spans="1:42" s="210" customFormat="1" x14ac:dyDescent="0.2">
      <c r="A158" s="209">
        <v>96971830</v>
      </c>
      <c r="B158" s="207" t="s">
        <v>5</v>
      </c>
      <c r="C158" s="205" t="s">
        <v>988</v>
      </c>
      <c r="D158" s="205" t="s">
        <v>1006</v>
      </c>
      <c r="E158" s="208">
        <v>486</v>
      </c>
      <c r="F158" s="208" t="s">
        <v>514</v>
      </c>
      <c r="G158" s="206" t="s">
        <v>64</v>
      </c>
      <c r="H158" s="17">
        <v>59</v>
      </c>
      <c r="I158" s="206" t="s">
        <v>518</v>
      </c>
      <c r="J158" s="208" t="s">
        <v>796</v>
      </c>
      <c r="K158" s="194">
        <v>7</v>
      </c>
      <c r="L158" s="208" t="s">
        <v>218</v>
      </c>
      <c r="M158" s="194">
        <v>21.75</v>
      </c>
      <c r="N158" s="212">
        <v>59000</v>
      </c>
      <c r="O158" s="212">
        <v>59000</v>
      </c>
      <c r="P158" s="212">
        <f>ROUND((O158*$F$8/1000),0)</f>
        <v>1537072</v>
      </c>
      <c r="Q158" s="212">
        <v>1181969</v>
      </c>
      <c r="R158" s="212">
        <v>2719041</v>
      </c>
      <c r="S158" s="207"/>
      <c r="T158" s="195">
        <f>P158+Q158-R158</f>
        <v>0</v>
      </c>
      <c r="U158" s="128" t="s">
        <v>569</v>
      </c>
      <c r="V158" s="200" t="s">
        <v>981</v>
      </c>
      <c r="W158" s="126">
        <v>486</v>
      </c>
      <c r="X158" s="202" t="s">
        <v>518</v>
      </c>
      <c r="Y158" s="204"/>
      <c r="Z158" s="204"/>
      <c r="AA158" s="145"/>
      <c r="AB158" s="128" t="s">
        <v>569</v>
      </c>
      <c r="AC158" s="200" t="s">
        <v>989</v>
      </c>
      <c r="AD158" s="201" t="s">
        <v>611</v>
      </c>
      <c r="AE158" s="201" t="s">
        <v>584</v>
      </c>
      <c r="AF158" s="126">
        <v>486</v>
      </c>
      <c r="AG158" s="126">
        <v>486</v>
      </c>
      <c r="AH158" s="202" t="s">
        <v>518</v>
      </c>
      <c r="AI158" s="28">
        <v>39472</v>
      </c>
      <c r="AJ158" s="202" t="s">
        <v>64</v>
      </c>
      <c r="AK158" s="22"/>
      <c r="AL158" s="22"/>
      <c r="AM158" s="22"/>
      <c r="AN158" s="22"/>
      <c r="AO158" s="23"/>
      <c r="AP158" s="128" t="s">
        <v>570</v>
      </c>
    </row>
    <row r="159" spans="1:42" s="210" customFormat="1" x14ac:dyDescent="0.2">
      <c r="A159" s="209"/>
      <c r="B159" s="207"/>
      <c r="C159" s="205"/>
      <c r="D159" s="205"/>
      <c r="E159" s="208"/>
      <c r="F159" s="208"/>
      <c r="G159" s="206"/>
      <c r="H159" s="17"/>
      <c r="I159" s="206"/>
      <c r="J159" s="208"/>
      <c r="K159" s="194"/>
      <c r="L159" s="208"/>
      <c r="M159" s="194"/>
      <c r="N159" s="212"/>
      <c r="O159" s="212"/>
      <c r="P159" s="212"/>
      <c r="Q159" s="212"/>
      <c r="R159" s="212"/>
      <c r="S159" s="207"/>
      <c r="T159" s="195"/>
      <c r="U159" s="128" t="s">
        <v>569</v>
      </c>
      <c r="V159" s="200"/>
      <c r="W159" s="126"/>
      <c r="X159" s="202"/>
      <c r="Y159" s="204"/>
      <c r="Z159" s="204"/>
      <c r="AA159" s="145"/>
      <c r="AB159" s="128" t="s">
        <v>569</v>
      </c>
      <c r="AC159" s="200"/>
      <c r="AD159" s="200"/>
      <c r="AE159" s="201"/>
      <c r="AF159" s="126"/>
      <c r="AG159" s="126"/>
      <c r="AH159" s="202"/>
      <c r="AI159" s="28"/>
      <c r="AJ159" s="202"/>
      <c r="AK159" s="22"/>
      <c r="AL159" s="22"/>
      <c r="AM159" s="22"/>
      <c r="AN159" s="22"/>
      <c r="AO159" s="23"/>
      <c r="AP159" s="128" t="s">
        <v>570</v>
      </c>
    </row>
    <row r="160" spans="1:42" s="210" customFormat="1" x14ac:dyDescent="0.2">
      <c r="A160" s="209">
        <v>96847360</v>
      </c>
      <c r="B160" s="207" t="s">
        <v>2</v>
      </c>
      <c r="C160" s="205" t="s">
        <v>549</v>
      </c>
      <c r="D160" s="205" t="s">
        <v>1006</v>
      </c>
      <c r="E160" s="208">
        <v>495</v>
      </c>
      <c r="F160" s="208" t="s">
        <v>468</v>
      </c>
      <c r="G160" s="206" t="s">
        <v>64</v>
      </c>
      <c r="H160" s="17">
        <v>578.5</v>
      </c>
      <c r="I160" s="206" t="s">
        <v>473</v>
      </c>
      <c r="J160" s="208" t="s">
        <v>797</v>
      </c>
      <c r="K160" s="194">
        <v>4</v>
      </c>
      <c r="L160" s="208" t="s">
        <v>218</v>
      </c>
      <c r="M160" s="194">
        <v>19.25</v>
      </c>
      <c r="N160" s="212">
        <v>578500</v>
      </c>
      <c r="O160" s="212">
        <v>202754</v>
      </c>
      <c r="P160" s="212">
        <f t="shared" ref="P160:P165" si="21">ROUND((O160*$F$8/1000),0)</f>
        <v>5282161</v>
      </c>
      <c r="Q160" s="212">
        <v>52044</v>
      </c>
      <c r="R160" s="212">
        <v>5334205</v>
      </c>
      <c r="S160" s="207"/>
      <c r="T160" s="195">
        <f t="shared" ref="T160:T189" si="22">P160+Q160-R160</f>
        <v>0</v>
      </c>
      <c r="U160" s="128" t="s">
        <v>569</v>
      </c>
      <c r="V160" s="200" t="s">
        <v>549</v>
      </c>
      <c r="W160" s="126">
        <v>495</v>
      </c>
      <c r="X160" s="202" t="s">
        <v>473</v>
      </c>
      <c r="Y160" s="204"/>
      <c r="Z160" s="204"/>
      <c r="AA160" s="145"/>
      <c r="AB160" s="128" t="s">
        <v>569</v>
      </c>
      <c r="AC160" s="200" t="s">
        <v>549</v>
      </c>
      <c r="AD160" s="200" t="s">
        <v>549</v>
      </c>
      <c r="AE160" s="201" t="s">
        <v>584</v>
      </c>
      <c r="AF160" s="126">
        <v>495</v>
      </c>
      <c r="AG160" s="126">
        <v>495</v>
      </c>
      <c r="AH160" s="202" t="s">
        <v>473</v>
      </c>
      <c r="AI160" s="28">
        <v>39083</v>
      </c>
      <c r="AJ160" s="202" t="s">
        <v>64</v>
      </c>
      <c r="AK160" s="42"/>
      <c r="AL160" s="42"/>
      <c r="AM160" s="42"/>
      <c r="AN160" s="42"/>
      <c r="AO160" s="43"/>
      <c r="AP160" s="128" t="s">
        <v>570</v>
      </c>
    </row>
    <row r="161" spans="1:42" s="210" customFormat="1" x14ac:dyDescent="0.2">
      <c r="A161" s="209">
        <v>96847360</v>
      </c>
      <c r="B161" s="207" t="s">
        <v>2</v>
      </c>
      <c r="C161" s="205" t="s">
        <v>549</v>
      </c>
      <c r="D161" s="205" t="s">
        <v>1006</v>
      </c>
      <c r="E161" s="208">
        <v>495</v>
      </c>
      <c r="F161" s="208" t="s">
        <v>468</v>
      </c>
      <c r="G161" s="206" t="s">
        <v>64</v>
      </c>
      <c r="H161" s="17">
        <v>52.2</v>
      </c>
      <c r="I161" s="206" t="s">
        <v>474</v>
      </c>
      <c r="J161" s="208" t="s">
        <v>798</v>
      </c>
      <c r="K161" s="194">
        <v>5</v>
      </c>
      <c r="L161" s="208" t="s">
        <v>218</v>
      </c>
      <c r="M161" s="194">
        <v>19.25</v>
      </c>
      <c r="N161" s="212">
        <v>52200</v>
      </c>
      <c r="O161" s="212">
        <v>53489</v>
      </c>
      <c r="P161" s="212">
        <f t="shared" si="21"/>
        <v>1393499</v>
      </c>
      <c r="Q161" s="212">
        <v>17101</v>
      </c>
      <c r="R161" s="212">
        <v>1410600</v>
      </c>
      <c r="S161" s="207"/>
      <c r="T161" s="195">
        <f t="shared" si="22"/>
        <v>0</v>
      </c>
      <c r="U161" s="128" t="s">
        <v>569</v>
      </c>
      <c r="V161" s="200" t="s">
        <v>549</v>
      </c>
      <c r="W161" s="126">
        <v>495</v>
      </c>
      <c r="X161" s="202" t="s">
        <v>474</v>
      </c>
      <c r="Y161" s="204"/>
      <c r="Z161" s="204"/>
      <c r="AA161" s="145"/>
      <c r="AB161" s="128" t="s">
        <v>569</v>
      </c>
      <c r="AC161" s="200" t="s">
        <v>587</v>
      </c>
      <c r="AD161" s="200" t="s">
        <v>549</v>
      </c>
      <c r="AE161" s="201" t="s">
        <v>584</v>
      </c>
      <c r="AF161" s="126">
        <v>495</v>
      </c>
      <c r="AG161" s="126">
        <v>495</v>
      </c>
      <c r="AH161" s="202" t="s">
        <v>474</v>
      </c>
      <c r="AI161" s="28">
        <v>39083</v>
      </c>
      <c r="AJ161" s="202" t="s">
        <v>64</v>
      </c>
      <c r="AK161" s="42"/>
      <c r="AL161" s="42"/>
      <c r="AM161" s="42"/>
      <c r="AN161" s="42"/>
      <c r="AO161" s="43"/>
      <c r="AP161" s="128" t="s">
        <v>570</v>
      </c>
    </row>
    <row r="162" spans="1:42" s="210" customFormat="1" x14ac:dyDescent="0.2">
      <c r="A162" s="209">
        <v>96847360</v>
      </c>
      <c r="B162" s="207" t="s">
        <v>2</v>
      </c>
      <c r="C162" s="205" t="s">
        <v>550</v>
      </c>
      <c r="D162" s="205" t="s">
        <v>1006</v>
      </c>
      <c r="E162" s="208">
        <v>495</v>
      </c>
      <c r="F162" s="208" t="s">
        <v>468</v>
      </c>
      <c r="G162" s="206" t="s">
        <v>64</v>
      </c>
      <c r="H162" s="17">
        <v>27.4</v>
      </c>
      <c r="I162" s="206" t="s">
        <v>475</v>
      </c>
      <c r="J162" s="208" t="s">
        <v>799</v>
      </c>
      <c r="K162" s="194">
        <v>5.5</v>
      </c>
      <c r="L162" s="208" t="s">
        <v>218</v>
      </c>
      <c r="M162" s="194">
        <v>19.25</v>
      </c>
      <c r="N162" s="212">
        <v>27400</v>
      </c>
      <c r="O162" s="212">
        <v>31324</v>
      </c>
      <c r="P162" s="212">
        <f t="shared" si="21"/>
        <v>816055</v>
      </c>
      <c r="Q162" s="212">
        <v>10996</v>
      </c>
      <c r="R162" s="212">
        <v>827051</v>
      </c>
      <c r="S162" s="207"/>
      <c r="T162" s="195">
        <f>P162+Q162-R162</f>
        <v>0</v>
      </c>
      <c r="U162" s="128" t="s">
        <v>569</v>
      </c>
      <c r="V162" s="200" t="s">
        <v>549</v>
      </c>
      <c r="W162" s="126">
        <v>495</v>
      </c>
      <c r="X162" s="202" t="s">
        <v>475</v>
      </c>
      <c r="Y162" s="204"/>
      <c r="Z162" s="204"/>
      <c r="AA162" s="145"/>
      <c r="AB162" s="128" t="s">
        <v>569</v>
      </c>
      <c r="AC162" s="200" t="s">
        <v>587</v>
      </c>
      <c r="AD162" s="200" t="s">
        <v>549</v>
      </c>
      <c r="AE162" s="201" t="s">
        <v>584</v>
      </c>
      <c r="AF162" s="126">
        <v>495</v>
      </c>
      <c r="AG162" s="126">
        <v>495</v>
      </c>
      <c r="AH162" s="202" t="s">
        <v>475</v>
      </c>
      <c r="AI162" s="28">
        <v>39083</v>
      </c>
      <c r="AJ162" s="202" t="s">
        <v>64</v>
      </c>
      <c r="AK162" s="42"/>
      <c r="AL162" s="42"/>
      <c r="AM162" s="42"/>
      <c r="AN162" s="42"/>
      <c r="AO162" s="43"/>
      <c r="AP162" s="128" t="s">
        <v>570</v>
      </c>
    </row>
    <row r="163" spans="1:42" s="210" customFormat="1" x14ac:dyDescent="0.2">
      <c r="A163" s="209">
        <v>96847360</v>
      </c>
      <c r="B163" s="207" t="s">
        <v>2</v>
      </c>
      <c r="C163" s="205" t="s">
        <v>550</v>
      </c>
      <c r="D163" s="205" t="s">
        <v>1006</v>
      </c>
      <c r="E163" s="208">
        <v>495</v>
      </c>
      <c r="F163" s="208" t="s">
        <v>468</v>
      </c>
      <c r="G163" s="206" t="s">
        <v>64</v>
      </c>
      <c r="H163" s="17">
        <v>20.399999999999999</v>
      </c>
      <c r="I163" s="206" t="s">
        <v>476</v>
      </c>
      <c r="J163" s="208" t="s">
        <v>800</v>
      </c>
      <c r="K163" s="194">
        <v>6</v>
      </c>
      <c r="L163" s="208" t="s">
        <v>218</v>
      </c>
      <c r="M163" s="194">
        <v>19.25</v>
      </c>
      <c r="N163" s="212">
        <v>20400</v>
      </c>
      <c r="O163" s="212">
        <v>25754</v>
      </c>
      <c r="P163" s="212">
        <f t="shared" si="21"/>
        <v>670945</v>
      </c>
      <c r="Q163" s="212">
        <v>9844</v>
      </c>
      <c r="R163" s="212">
        <v>680789</v>
      </c>
      <c r="S163" s="207"/>
      <c r="T163" s="195">
        <f>P163+Q163-R163</f>
        <v>0</v>
      </c>
      <c r="U163" s="128" t="s">
        <v>569</v>
      </c>
      <c r="V163" s="200" t="s">
        <v>549</v>
      </c>
      <c r="W163" s="126">
        <v>495</v>
      </c>
      <c r="X163" s="202" t="s">
        <v>476</v>
      </c>
      <c r="Y163" s="204"/>
      <c r="Z163" s="204"/>
      <c r="AA163" s="145"/>
      <c r="AB163" s="128" t="s">
        <v>569</v>
      </c>
      <c r="AC163" s="200" t="s">
        <v>587</v>
      </c>
      <c r="AD163" s="200" t="s">
        <v>549</v>
      </c>
      <c r="AE163" s="201" t="s">
        <v>584</v>
      </c>
      <c r="AF163" s="126">
        <v>495</v>
      </c>
      <c r="AG163" s="126">
        <v>495</v>
      </c>
      <c r="AH163" s="202" t="s">
        <v>476</v>
      </c>
      <c r="AI163" s="28">
        <v>39083</v>
      </c>
      <c r="AJ163" s="202" t="s">
        <v>64</v>
      </c>
      <c r="AK163" s="42"/>
      <c r="AL163" s="42"/>
      <c r="AM163" s="42"/>
      <c r="AN163" s="42"/>
      <c r="AO163" s="43"/>
      <c r="AP163" s="128" t="s">
        <v>570</v>
      </c>
    </row>
    <row r="164" spans="1:42" s="210" customFormat="1" x14ac:dyDescent="0.2">
      <c r="A164" s="209">
        <v>96847360</v>
      </c>
      <c r="B164" s="207" t="s">
        <v>2</v>
      </c>
      <c r="C164" s="205" t="s">
        <v>551</v>
      </c>
      <c r="D164" s="205" t="s">
        <v>1006</v>
      </c>
      <c r="E164" s="208">
        <v>495</v>
      </c>
      <c r="F164" s="208" t="s">
        <v>468</v>
      </c>
      <c r="G164" s="206" t="s">
        <v>64</v>
      </c>
      <c r="H164" s="17">
        <v>22</v>
      </c>
      <c r="I164" s="44" t="s">
        <v>478</v>
      </c>
      <c r="J164" s="208" t="s">
        <v>801</v>
      </c>
      <c r="K164" s="194">
        <v>7</v>
      </c>
      <c r="L164" s="208" t="s">
        <v>218</v>
      </c>
      <c r="M164" s="194">
        <v>19.25</v>
      </c>
      <c r="N164" s="212">
        <v>22000</v>
      </c>
      <c r="O164" s="212">
        <v>28837</v>
      </c>
      <c r="P164" s="212">
        <f t="shared" si="21"/>
        <v>751264</v>
      </c>
      <c r="Q164" s="212">
        <v>12815</v>
      </c>
      <c r="R164" s="212">
        <v>764079</v>
      </c>
      <c r="S164" s="207"/>
      <c r="T164" s="195">
        <f>P164+Q164-R164</f>
        <v>0</v>
      </c>
      <c r="U164" s="128" t="s">
        <v>569</v>
      </c>
      <c r="V164" s="200" t="s">
        <v>549</v>
      </c>
      <c r="W164" s="126">
        <v>495</v>
      </c>
      <c r="X164" s="45" t="s">
        <v>478</v>
      </c>
      <c r="Y164" s="204"/>
      <c r="Z164" s="204"/>
      <c r="AA164" s="145"/>
      <c r="AB164" s="128" t="s">
        <v>569</v>
      </c>
      <c r="AC164" s="200" t="s">
        <v>587</v>
      </c>
      <c r="AD164" s="200" t="s">
        <v>549</v>
      </c>
      <c r="AE164" s="201" t="s">
        <v>584</v>
      </c>
      <c r="AF164" s="126">
        <v>495</v>
      </c>
      <c r="AG164" s="126">
        <v>495</v>
      </c>
      <c r="AH164" s="45" t="s">
        <v>478</v>
      </c>
      <c r="AI164" s="28">
        <v>39083</v>
      </c>
      <c r="AJ164" s="202" t="s">
        <v>64</v>
      </c>
      <c r="AK164" s="22"/>
      <c r="AL164" s="22"/>
      <c r="AM164" s="22"/>
      <c r="AN164" s="22"/>
      <c r="AO164" s="23"/>
      <c r="AP164" s="128" t="s">
        <v>570</v>
      </c>
    </row>
    <row r="165" spans="1:42" s="210" customFormat="1" x14ac:dyDescent="0.2">
      <c r="A165" s="209">
        <v>96847360</v>
      </c>
      <c r="B165" s="207" t="s">
        <v>2</v>
      </c>
      <c r="C165" s="205" t="s">
        <v>551</v>
      </c>
      <c r="D165" s="205" t="s">
        <v>1006</v>
      </c>
      <c r="E165" s="208">
        <v>495</v>
      </c>
      <c r="F165" s="208" t="s">
        <v>468</v>
      </c>
      <c r="G165" s="206" t="s">
        <v>64</v>
      </c>
      <c r="H165" s="17">
        <v>31</v>
      </c>
      <c r="I165" s="206" t="s">
        <v>477</v>
      </c>
      <c r="J165" s="208" t="s">
        <v>802</v>
      </c>
      <c r="K165" s="194">
        <v>7.5</v>
      </c>
      <c r="L165" s="208" t="s">
        <v>218</v>
      </c>
      <c r="M165" s="194">
        <v>19.25</v>
      </c>
      <c r="N165" s="212">
        <v>31000</v>
      </c>
      <c r="O165" s="212">
        <v>60517</v>
      </c>
      <c r="P165" s="212">
        <f t="shared" si="21"/>
        <v>1576593</v>
      </c>
      <c r="Q165" s="212">
        <v>28763</v>
      </c>
      <c r="R165" s="212">
        <v>1605356</v>
      </c>
      <c r="S165" s="207"/>
      <c r="T165" s="195">
        <f>P165+Q165-R165</f>
        <v>0</v>
      </c>
      <c r="U165" s="128" t="s">
        <v>569</v>
      </c>
      <c r="V165" s="200" t="s">
        <v>549</v>
      </c>
      <c r="W165" s="126">
        <v>495</v>
      </c>
      <c r="X165" s="202" t="s">
        <v>477</v>
      </c>
      <c r="Y165" s="204"/>
      <c r="Z165" s="204"/>
      <c r="AA165" s="145"/>
      <c r="AB165" s="128" t="s">
        <v>569</v>
      </c>
      <c r="AC165" s="200" t="s">
        <v>587</v>
      </c>
      <c r="AD165" s="200" t="s">
        <v>549</v>
      </c>
      <c r="AE165" s="201" t="s">
        <v>584</v>
      </c>
      <c r="AF165" s="126">
        <v>495</v>
      </c>
      <c r="AG165" s="126">
        <v>495</v>
      </c>
      <c r="AH165" s="202" t="s">
        <v>477</v>
      </c>
      <c r="AI165" s="28">
        <v>39083</v>
      </c>
      <c r="AJ165" s="202" t="s">
        <v>64</v>
      </c>
      <c r="AK165" s="22"/>
      <c r="AL165" s="22"/>
      <c r="AM165" s="22"/>
      <c r="AN165" s="22"/>
      <c r="AO165" s="23"/>
      <c r="AP165" s="128" t="s">
        <v>570</v>
      </c>
    </row>
    <row r="166" spans="1:42" s="210" customFormat="1" x14ac:dyDescent="0.2">
      <c r="A166" s="209">
        <v>96847360</v>
      </c>
      <c r="B166" s="207" t="s">
        <v>2</v>
      </c>
      <c r="C166" s="205" t="s">
        <v>933</v>
      </c>
      <c r="D166" s="205" t="s">
        <v>1006</v>
      </c>
      <c r="E166" s="208">
        <v>495</v>
      </c>
      <c r="F166" s="208" t="s">
        <v>510</v>
      </c>
      <c r="G166" s="206" t="s">
        <v>64</v>
      </c>
      <c r="H166" s="17">
        <v>478</v>
      </c>
      <c r="I166" s="206" t="s">
        <v>520</v>
      </c>
      <c r="J166" s="208" t="s">
        <v>803</v>
      </c>
      <c r="K166" s="194">
        <v>4</v>
      </c>
      <c r="L166" s="208" t="s">
        <v>218</v>
      </c>
      <c r="M166" s="194">
        <v>18.25</v>
      </c>
      <c r="N166" s="212">
        <v>478000</v>
      </c>
      <c r="O166" s="212">
        <v>183195</v>
      </c>
      <c r="P166" s="212">
        <f t="shared" ref="P166:P171" si="23">ROUND((O166*$F$8/1000),0)</f>
        <v>4772609</v>
      </c>
      <c r="Q166" s="212">
        <v>47025</v>
      </c>
      <c r="R166" s="212">
        <v>4819634</v>
      </c>
      <c r="S166" s="207"/>
      <c r="T166" s="195">
        <f t="shared" si="22"/>
        <v>0</v>
      </c>
      <c r="U166" s="128" t="s">
        <v>569</v>
      </c>
      <c r="V166" s="200" t="s">
        <v>549</v>
      </c>
      <c r="W166" s="126">
        <v>495</v>
      </c>
      <c r="X166" s="202" t="s">
        <v>68</v>
      </c>
      <c r="Y166" s="204"/>
      <c r="Z166" s="204"/>
      <c r="AA166" s="145"/>
      <c r="AB166" s="128" t="s">
        <v>569</v>
      </c>
      <c r="AC166" s="200" t="s">
        <v>549</v>
      </c>
      <c r="AD166" s="201" t="s">
        <v>612</v>
      </c>
      <c r="AE166" s="201" t="s">
        <v>584</v>
      </c>
      <c r="AF166" s="126">
        <v>495</v>
      </c>
      <c r="AG166" s="126">
        <v>495</v>
      </c>
      <c r="AH166" s="202" t="s">
        <v>520</v>
      </c>
      <c r="AI166" s="28">
        <v>39448</v>
      </c>
      <c r="AJ166" s="202" t="s">
        <v>64</v>
      </c>
      <c r="AK166" s="22"/>
      <c r="AL166" s="22"/>
      <c r="AM166" s="22"/>
      <c r="AN166" s="22"/>
      <c r="AO166" s="23"/>
      <c r="AP166" s="128" t="s">
        <v>570</v>
      </c>
    </row>
    <row r="167" spans="1:42" s="210" customFormat="1" x14ac:dyDescent="0.2">
      <c r="A167" s="209">
        <v>96847360</v>
      </c>
      <c r="B167" s="207" t="s">
        <v>2</v>
      </c>
      <c r="C167" s="205" t="s">
        <v>934</v>
      </c>
      <c r="D167" s="205" t="s">
        <v>1006</v>
      </c>
      <c r="E167" s="208">
        <v>495</v>
      </c>
      <c r="F167" s="208" t="s">
        <v>510</v>
      </c>
      <c r="G167" s="206" t="s">
        <v>64</v>
      </c>
      <c r="H167" s="17">
        <v>55</v>
      </c>
      <c r="I167" s="206" t="s">
        <v>522</v>
      </c>
      <c r="J167" s="208" t="s">
        <v>804</v>
      </c>
      <c r="K167" s="194">
        <v>5</v>
      </c>
      <c r="L167" s="208" t="s">
        <v>218</v>
      </c>
      <c r="M167" s="194">
        <v>18.25</v>
      </c>
      <c r="N167" s="212">
        <v>55000</v>
      </c>
      <c r="O167" s="212">
        <v>56358</v>
      </c>
      <c r="P167" s="212">
        <f t="shared" si="23"/>
        <v>1468243</v>
      </c>
      <c r="Q167" s="212">
        <v>18018</v>
      </c>
      <c r="R167" s="212">
        <v>1486261</v>
      </c>
      <c r="S167" s="207"/>
      <c r="T167" s="195">
        <f>P167+Q167-R167</f>
        <v>0</v>
      </c>
      <c r="U167" s="128" t="s">
        <v>569</v>
      </c>
      <c r="V167" s="200" t="s">
        <v>549</v>
      </c>
      <c r="W167" s="126">
        <v>495</v>
      </c>
      <c r="X167" s="202" t="s">
        <v>613</v>
      </c>
      <c r="Y167" s="204"/>
      <c r="Z167" s="204"/>
      <c r="AA167" s="145"/>
      <c r="AB167" s="128" t="s">
        <v>569</v>
      </c>
      <c r="AC167" s="200" t="s">
        <v>587</v>
      </c>
      <c r="AD167" s="201" t="s">
        <v>549</v>
      </c>
      <c r="AE167" s="201" t="s">
        <v>584</v>
      </c>
      <c r="AF167" s="126">
        <v>495</v>
      </c>
      <c r="AG167" s="126">
        <v>495</v>
      </c>
      <c r="AH167" s="202" t="s">
        <v>522</v>
      </c>
      <c r="AI167" s="28">
        <v>39448</v>
      </c>
      <c r="AJ167" s="202" t="s">
        <v>64</v>
      </c>
      <c r="AK167" s="22"/>
      <c r="AL167" s="22"/>
      <c r="AM167" s="22"/>
      <c r="AN167" s="22"/>
      <c r="AO167" s="23"/>
      <c r="AP167" s="128" t="s">
        <v>570</v>
      </c>
    </row>
    <row r="168" spans="1:42" s="210" customFormat="1" x14ac:dyDescent="0.2">
      <c r="A168" s="209">
        <v>96847360</v>
      </c>
      <c r="B168" s="207" t="s">
        <v>2</v>
      </c>
      <c r="C168" s="205" t="s">
        <v>935</v>
      </c>
      <c r="D168" s="205" t="s">
        <v>1006</v>
      </c>
      <c r="E168" s="208">
        <v>495</v>
      </c>
      <c r="F168" s="208" t="s">
        <v>510</v>
      </c>
      <c r="G168" s="206" t="s">
        <v>64</v>
      </c>
      <c r="H168" s="17">
        <v>18</v>
      </c>
      <c r="I168" s="206" t="s">
        <v>521</v>
      </c>
      <c r="J168" s="208" t="s">
        <v>805</v>
      </c>
      <c r="K168" s="194">
        <v>5.5</v>
      </c>
      <c r="L168" s="208" t="s">
        <v>218</v>
      </c>
      <c r="M168" s="194">
        <v>18.25</v>
      </c>
      <c r="N168" s="212">
        <v>18000</v>
      </c>
      <c r="O168" s="212">
        <v>19505</v>
      </c>
      <c r="P168" s="212">
        <f t="shared" si="23"/>
        <v>508146</v>
      </c>
      <c r="Q168" s="212">
        <v>6847</v>
      </c>
      <c r="R168" s="212">
        <v>514993</v>
      </c>
      <c r="S168" s="207"/>
      <c r="T168" s="195">
        <f>P168+Q168-R168</f>
        <v>0</v>
      </c>
      <c r="U168" s="128" t="s">
        <v>569</v>
      </c>
      <c r="V168" s="200" t="s">
        <v>549</v>
      </c>
      <c r="W168" s="126">
        <v>495</v>
      </c>
      <c r="X168" s="202" t="s">
        <v>614</v>
      </c>
      <c r="Y168" s="204"/>
      <c r="Z168" s="204"/>
      <c r="AA168" s="145"/>
      <c r="AB168" s="128" t="s">
        <v>569</v>
      </c>
      <c r="AC168" s="200" t="s">
        <v>587</v>
      </c>
      <c r="AD168" s="201" t="s">
        <v>612</v>
      </c>
      <c r="AE168" s="201" t="s">
        <v>584</v>
      </c>
      <c r="AF168" s="126">
        <v>495</v>
      </c>
      <c r="AG168" s="126">
        <v>495</v>
      </c>
      <c r="AH168" s="202" t="s">
        <v>521</v>
      </c>
      <c r="AI168" s="28">
        <v>39448</v>
      </c>
      <c r="AJ168" s="202" t="s">
        <v>64</v>
      </c>
      <c r="AK168" s="22"/>
      <c r="AL168" s="22"/>
      <c r="AM168" s="22"/>
      <c r="AN168" s="22"/>
      <c r="AO168" s="23"/>
      <c r="AP168" s="128" t="s">
        <v>570</v>
      </c>
    </row>
    <row r="169" spans="1:42" s="210" customFormat="1" x14ac:dyDescent="0.2">
      <c r="A169" s="209">
        <v>96847360</v>
      </c>
      <c r="B169" s="207" t="s">
        <v>2</v>
      </c>
      <c r="C169" s="205" t="s">
        <v>936</v>
      </c>
      <c r="D169" s="205" t="s">
        <v>1006</v>
      </c>
      <c r="E169" s="208">
        <v>495</v>
      </c>
      <c r="F169" s="208" t="s">
        <v>510</v>
      </c>
      <c r="G169" s="206" t="s">
        <v>64</v>
      </c>
      <c r="H169" s="17">
        <v>8</v>
      </c>
      <c r="I169" s="206" t="s">
        <v>523</v>
      </c>
      <c r="J169" s="208" t="s">
        <v>806</v>
      </c>
      <c r="K169" s="194">
        <v>6</v>
      </c>
      <c r="L169" s="208" t="s">
        <v>218</v>
      </c>
      <c r="M169" s="194">
        <v>18.25</v>
      </c>
      <c r="N169" s="212">
        <v>8000</v>
      </c>
      <c r="O169" s="212">
        <v>9528</v>
      </c>
      <c r="P169" s="212">
        <f t="shared" si="23"/>
        <v>248224</v>
      </c>
      <c r="Q169" s="212">
        <v>3642</v>
      </c>
      <c r="R169" s="212">
        <v>251866</v>
      </c>
      <c r="S169" s="207"/>
      <c r="T169" s="195">
        <f>P169+Q169-R169</f>
        <v>0</v>
      </c>
      <c r="U169" s="128" t="s">
        <v>569</v>
      </c>
      <c r="V169" s="200" t="s">
        <v>549</v>
      </c>
      <c r="W169" s="126">
        <v>495</v>
      </c>
      <c r="X169" s="202" t="s">
        <v>615</v>
      </c>
      <c r="Y169" s="204"/>
      <c r="Z169" s="204"/>
      <c r="AA169" s="145"/>
      <c r="AB169" s="128" t="s">
        <v>569</v>
      </c>
      <c r="AC169" s="200" t="s">
        <v>587</v>
      </c>
      <c r="AD169" s="201" t="s">
        <v>612</v>
      </c>
      <c r="AE169" s="201" t="s">
        <v>584</v>
      </c>
      <c r="AF169" s="126">
        <v>495</v>
      </c>
      <c r="AG169" s="126">
        <v>495</v>
      </c>
      <c r="AH169" s="202" t="s">
        <v>523</v>
      </c>
      <c r="AI169" s="28">
        <v>39448</v>
      </c>
      <c r="AJ169" s="202" t="s">
        <v>64</v>
      </c>
      <c r="AK169" s="22"/>
      <c r="AL169" s="22"/>
      <c r="AM169" s="22"/>
      <c r="AN169" s="22"/>
      <c r="AO169" s="23"/>
      <c r="AP169" s="128" t="s">
        <v>570</v>
      </c>
    </row>
    <row r="170" spans="1:42" s="210" customFormat="1" x14ac:dyDescent="0.2">
      <c r="A170" s="209">
        <v>96847360</v>
      </c>
      <c r="B170" s="207" t="s">
        <v>2</v>
      </c>
      <c r="C170" s="205" t="s">
        <v>936</v>
      </c>
      <c r="D170" s="205" t="s">
        <v>1006</v>
      </c>
      <c r="E170" s="208">
        <v>495</v>
      </c>
      <c r="F170" s="208" t="s">
        <v>510</v>
      </c>
      <c r="G170" s="206" t="s">
        <v>64</v>
      </c>
      <c r="H170" s="17">
        <v>15</v>
      </c>
      <c r="I170" s="206" t="s">
        <v>559</v>
      </c>
      <c r="J170" s="208" t="s">
        <v>807</v>
      </c>
      <c r="K170" s="194">
        <v>7</v>
      </c>
      <c r="L170" s="208" t="s">
        <v>218</v>
      </c>
      <c r="M170" s="194">
        <v>18.25</v>
      </c>
      <c r="N170" s="212">
        <v>15000</v>
      </c>
      <c r="O170" s="212">
        <v>18375</v>
      </c>
      <c r="P170" s="212">
        <f t="shared" si="23"/>
        <v>478707</v>
      </c>
      <c r="Q170" s="212">
        <v>8166</v>
      </c>
      <c r="R170" s="212">
        <v>486873</v>
      </c>
      <c r="S170" s="207"/>
      <c r="T170" s="195">
        <f>P170+Q170-R170</f>
        <v>0</v>
      </c>
      <c r="U170" s="128" t="s">
        <v>569</v>
      </c>
      <c r="V170" s="200" t="s">
        <v>549</v>
      </c>
      <c r="W170" s="126">
        <v>495</v>
      </c>
      <c r="X170" s="202" t="s">
        <v>616</v>
      </c>
      <c r="Y170" s="204"/>
      <c r="Z170" s="204"/>
      <c r="AA170" s="145"/>
      <c r="AB170" s="128" t="s">
        <v>569</v>
      </c>
      <c r="AC170" s="200" t="s">
        <v>587</v>
      </c>
      <c r="AD170" s="201" t="s">
        <v>549</v>
      </c>
      <c r="AE170" s="201" t="s">
        <v>584</v>
      </c>
      <c r="AF170" s="126">
        <v>495</v>
      </c>
      <c r="AG170" s="126">
        <v>495</v>
      </c>
      <c r="AH170" s="45" t="s">
        <v>617</v>
      </c>
      <c r="AI170" s="28">
        <v>39448</v>
      </c>
      <c r="AJ170" s="202" t="s">
        <v>64</v>
      </c>
      <c r="AK170" s="22"/>
      <c r="AL170" s="22"/>
      <c r="AM170" s="22"/>
      <c r="AN170" s="22"/>
      <c r="AO170" s="23"/>
      <c r="AP170" s="128" t="s">
        <v>570</v>
      </c>
    </row>
    <row r="171" spans="1:42" s="210" customFormat="1" x14ac:dyDescent="0.2">
      <c r="A171" s="209">
        <v>96847360</v>
      </c>
      <c r="B171" s="207" t="s">
        <v>2</v>
      </c>
      <c r="C171" s="205" t="s">
        <v>936</v>
      </c>
      <c r="D171" s="205" t="s">
        <v>1006</v>
      </c>
      <c r="E171" s="208">
        <v>495</v>
      </c>
      <c r="F171" s="208" t="s">
        <v>510</v>
      </c>
      <c r="G171" s="206" t="s">
        <v>64</v>
      </c>
      <c r="H171" s="17">
        <v>25</v>
      </c>
      <c r="I171" s="206" t="s">
        <v>524</v>
      </c>
      <c r="J171" s="208" t="s">
        <v>808</v>
      </c>
      <c r="K171" s="194">
        <v>7.5</v>
      </c>
      <c r="L171" s="208" t="s">
        <v>218</v>
      </c>
      <c r="M171" s="194">
        <v>18.25</v>
      </c>
      <c r="N171" s="212">
        <v>25000</v>
      </c>
      <c r="O171" s="212">
        <v>45399</v>
      </c>
      <c r="P171" s="212">
        <f t="shared" si="23"/>
        <v>1182738</v>
      </c>
      <c r="Q171" s="212">
        <v>21578</v>
      </c>
      <c r="R171" s="212">
        <v>1204316</v>
      </c>
      <c r="S171" s="207"/>
      <c r="T171" s="195">
        <f>P171+Q171-R171</f>
        <v>0</v>
      </c>
      <c r="U171" s="128" t="s">
        <v>569</v>
      </c>
      <c r="V171" s="200" t="s">
        <v>549</v>
      </c>
      <c r="W171" s="126">
        <v>495</v>
      </c>
      <c r="X171" s="202" t="s">
        <v>618</v>
      </c>
      <c r="Y171" s="204"/>
      <c r="Z171" s="204"/>
      <c r="AA171" s="145"/>
      <c r="AB171" s="128" t="s">
        <v>569</v>
      </c>
      <c r="AC171" s="200" t="s">
        <v>587</v>
      </c>
      <c r="AD171" s="201" t="s">
        <v>612</v>
      </c>
      <c r="AE171" s="201" t="s">
        <v>584</v>
      </c>
      <c r="AF171" s="126">
        <v>495</v>
      </c>
      <c r="AG171" s="126">
        <v>495</v>
      </c>
      <c r="AH171" s="202" t="s">
        <v>524</v>
      </c>
      <c r="AI171" s="28">
        <v>39448</v>
      </c>
      <c r="AJ171" s="202" t="s">
        <v>64</v>
      </c>
      <c r="AK171" s="22"/>
      <c r="AL171" s="22"/>
      <c r="AM171" s="22"/>
      <c r="AN171" s="22"/>
      <c r="AO171" s="23"/>
      <c r="AP171" s="128" t="s">
        <v>570</v>
      </c>
    </row>
    <row r="172" spans="1:42" s="210" customFormat="1" x14ac:dyDescent="0.2">
      <c r="A172" s="209">
        <v>96847360</v>
      </c>
      <c r="B172" s="207" t="s">
        <v>2</v>
      </c>
      <c r="C172" s="205" t="s">
        <v>937</v>
      </c>
      <c r="D172" s="205" t="s">
        <v>1006</v>
      </c>
      <c r="E172" s="208">
        <v>495</v>
      </c>
      <c r="F172" s="208" t="s">
        <v>561</v>
      </c>
      <c r="G172" s="206" t="s">
        <v>64</v>
      </c>
      <c r="H172" s="17">
        <f>500*804/1000</f>
        <v>402</v>
      </c>
      <c r="I172" s="206" t="s">
        <v>639</v>
      </c>
      <c r="J172" s="208" t="s">
        <v>809</v>
      </c>
      <c r="K172" s="194">
        <v>4.7</v>
      </c>
      <c r="L172" s="206" t="s">
        <v>218</v>
      </c>
      <c r="M172" s="194">
        <v>17</v>
      </c>
      <c r="N172" s="95">
        <v>402000</v>
      </c>
      <c r="O172" s="212">
        <v>178319</v>
      </c>
      <c r="P172" s="212">
        <f t="shared" ref="P172:P177" si="24">ROUND((O172*$F$8/1000),0)</f>
        <v>4645579</v>
      </c>
      <c r="Q172" s="212">
        <v>53649</v>
      </c>
      <c r="R172" s="212">
        <v>4699228</v>
      </c>
      <c r="S172" s="207"/>
      <c r="T172" s="195">
        <f t="shared" ref="T172:T177" si="25">P172+Q172-R172</f>
        <v>0</v>
      </c>
      <c r="U172" s="128" t="s">
        <v>569</v>
      </c>
      <c r="V172" s="200" t="s">
        <v>552</v>
      </c>
      <c r="W172" s="126">
        <v>495</v>
      </c>
      <c r="X172" s="202" t="s">
        <v>562</v>
      </c>
      <c r="Y172" s="204"/>
      <c r="Z172" s="204"/>
      <c r="AA172" s="145"/>
      <c r="AB172" s="128" t="s">
        <v>569</v>
      </c>
      <c r="AC172" s="200" t="s">
        <v>552</v>
      </c>
      <c r="AD172" s="200" t="s">
        <v>621</v>
      </c>
      <c r="AE172" s="201" t="s">
        <v>584</v>
      </c>
      <c r="AF172" s="126">
        <v>495</v>
      </c>
      <c r="AG172" s="126">
        <v>495</v>
      </c>
      <c r="AH172" s="202" t="s">
        <v>562</v>
      </c>
      <c r="AI172" s="28">
        <v>39904</v>
      </c>
      <c r="AJ172" s="202" t="s">
        <v>64</v>
      </c>
      <c r="AK172" s="22"/>
      <c r="AL172" s="22"/>
      <c r="AM172" s="22"/>
      <c r="AN172" s="22"/>
      <c r="AO172" s="23"/>
      <c r="AP172" s="128" t="s">
        <v>570</v>
      </c>
    </row>
    <row r="173" spans="1:42" s="210" customFormat="1" x14ac:dyDescent="0.2">
      <c r="A173" s="209">
        <v>96847360</v>
      </c>
      <c r="B173" s="207" t="s">
        <v>2</v>
      </c>
      <c r="C173" s="205" t="s">
        <v>938</v>
      </c>
      <c r="D173" s="205" t="s">
        <v>1006</v>
      </c>
      <c r="E173" s="208">
        <v>495</v>
      </c>
      <c r="F173" s="208" t="s">
        <v>561</v>
      </c>
      <c r="G173" s="206" t="s">
        <v>64</v>
      </c>
      <c r="H173" s="17">
        <v>38.200000000000003</v>
      </c>
      <c r="I173" s="206" t="s">
        <v>640</v>
      </c>
      <c r="J173" s="208" t="s">
        <v>810</v>
      </c>
      <c r="K173" s="194">
        <v>5.2</v>
      </c>
      <c r="L173" s="206" t="s">
        <v>218</v>
      </c>
      <c r="M173" s="194">
        <v>17</v>
      </c>
      <c r="N173" s="95">
        <v>38200</v>
      </c>
      <c r="O173" s="212">
        <v>38687</v>
      </c>
      <c r="P173" s="212">
        <f t="shared" si="24"/>
        <v>1007876</v>
      </c>
      <c r="Q173" s="212">
        <v>12853</v>
      </c>
      <c r="R173" s="212">
        <v>1020729</v>
      </c>
      <c r="S173" s="207"/>
      <c r="T173" s="195">
        <f t="shared" si="25"/>
        <v>0</v>
      </c>
      <c r="U173" s="128" t="s">
        <v>569</v>
      </c>
      <c r="V173" s="200" t="s">
        <v>552</v>
      </c>
      <c r="W173" s="126">
        <v>495</v>
      </c>
      <c r="X173" s="202" t="s">
        <v>563</v>
      </c>
      <c r="Y173" s="204"/>
      <c r="Z173" s="204"/>
      <c r="AA173" s="145"/>
      <c r="AB173" s="128" t="s">
        <v>569</v>
      </c>
      <c r="AC173" s="200" t="s">
        <v>622</v>
      </c>
      <c r="AD173" s="200" t="s">
        <v>621</v>
      </c>
      <c r="AE173" s="201" t="s">
        <v>584</v>
      </c>
      <c r="AF173" s="126">
        <v>495</v>
      </c>
      <c r="AG173" s="126">
        <v>495</v>
      </c>
      <c r="AH173" s="202" t="s">
        <v>563</v>
      </c>
      <c r="AI173" s="28">
        <v>39904</v>
      </c>
      <c r="AJ173" s="202" t="s">
        <v>64</v>
      </c>
      <c r="AK173" s="22"/>
      <c r="AL173" s="22"/>
      <c r="AM173" s="22"/>
      <c r="AN173" s="22"/>
      <c r="AO173" s="23"/>
      <c r="AP173" s="128" t="s">
        <v>570</v>
      </c>
    </row>
    <row r="174" spans="1:42" s="210" customFormat="1" x14ac:dyDescent="0.2">
      <c r="A174" s="209">
        <v>96847360</v>
      </c>
      <c r="B174" s="207" t="s">
        <v>2</v>
      </c>
      <c r="C174" s="205" t="s">
        <v>938</v>
      </c>
      <c r="D174" s="205" t="s">
        <v>1006</v>
      </c>
      <c r="E174" s="208">
        <v>495</v>
      </c>
      <c r="F174" s="208" t="s">
        <v>561</v>
      </c>
      <c r="G174" s="206" t="s">
        <v>64</v>
      </c>
      <c r="H174" s="17">
        <v>12</v>
      </c>
      <c r="I174" s="206" t="s">
        <v>641</v>
      </c>
      <c r="J174" s="208" t="s">
        <v>811</v>
      </c>
      <c r="K174" s="194">
        <v>5.2</v>
      </c>
      <c r="L174" s="206" t="s">
        <v>218</v>
      </c>
      <c r="M174" s="194">
        <v>17</v>
      </c>
      <c r="N174" s="95">
        <v>12000</v>
      </c>
      <c r="O174" s="212">
        <v>12465</v>
      </c>
      <c r="P174" s="212">
        <f t="shared" si="24"/>
        <v>324739</v>
      </c>
      <c r="Q174" s="212">
        <v>4141</v>
      </c>
      <c r="R174" s="212">
        <v>328880</v>
      </c>
      <c r="S174" s="207"/>
      <c r="T174" s="195">
        <f t="shared" si="25"/>
        <v>0</v>
      </c>
      <c r="U174" s="128" t="s">
        <v>569</v>
      </c>
      <c r="V174" s="200" t="s">
        <v>552</v>
      </c>
      <c r="W174" s="126">
        <v>495</v>
      </c>
      <c r="X174" s="202" t="s">
        <v>564</v>
      </c>
      <c r="Y174" s="204"/>
      <c r="Z174" s="204"/>
      <c r="AA174" s="145"/>
      <c r="AB174" s="128" t="s">
        <v>569</v>
      </c>
      <c r="AC174" s="200" t="s">
        <v>622</v>
      </c>
      <c r="AD174" s="200" t="s">
        <v>621</v>
      </c>
      <c r="AE174" s="201" t="s">
        <v>584</v>
      </c>
      <c r="AF174" s="126">
        <v>495</v>
      </c>
      <c r="AG174" s="126">
        <v>495</v>
      </c>
      <c r="AH174" s="202" t="s">
        <v>564</v>
      </c>
      <c r="AI174" s="28">
        <v>39904</v>
      </c>
      <c r="AJ174" s="202" t="s">
        <v>64</v>
      </c>
      <c r="AK174" s="22"/>
      <c r="AL174" s="22"/>
      <c r="AM174" s="22"/>
      <c r="AN174" s="22"/>
      <c r="AO174" s="23"/>
      <c r="AP174" s="128" t="s">
        <v>570</v>
      </c>
    </row>
    <row r="175" spans="1:42" s="210" customFormat="1" x14ac:dyDescent="0.2">
      <c r="A175" s="209">
        <v>96847360</v>
      </c>
      <c r="B175" s="207" t="s">
        <v>2</v>
      </c>
      <c r="C175" s="205" t="s">
        <v>938</v>
      </c>
      <c r="D175" s="205" t="s">
        <v>1006</v>
      </c>
      <c r="E175" s="208">
        <v>495</v>
      </c>
      <c r="F175" s="208" t="s">
        <v>561</v>
      </c>
      <c r="G175" s="206" t="s">
        <v>64</v>
      </c>
      <c r="H175" s="17">
        <v>6</v>
      </c>
      <c r="I175" s="206" t="s">
        <v>642</v>
      </c>
      <c r="J175" s="208" t="s">
        <v>812</v>
      </c>
      <c r="K175" s="194">
        <v>5.2</v>
      </c>
      <c r="L175" s="206" t="s">
        <v>218</v>
      </c>
      <c r="M175" s="194">
        <v>17</v>
      </c>
      <c r="N175" s="95">
        <v>6000</v>
      </c>
      <c r="O175" s="212">
        <v>6557</v>
      </c>
      <c r="P175" s="212">
        <f t="shared" si="24"/>
        <v>170823</v>
      </c>
      <c r="Q175" s="212">
        <v>2179</v>
      </c>
      <c r="R175" s="212">
        <v>173002</v>
      </c>
      <c r="S175" s="207"/>
      <c r="T175" s="195">
        <f t="shared" si="25"/>
        <v>0</v>
      </c>
      <c r="U175" s="128" t="s">
        <v>569</v>
      </c>
      <c r="V175" s="200" t="s">
        <v>552</v>
      </c>
      <c r="W175" s="126">
        <v>495</v>
      </c>
      <c r="X175" s="202" t="s">
        <v>565</v>
      </c>
      <c r="Y175" s="204"/>
      <c r="Z175" s="204"/>
      <c r="AA175" s="145"/>
      <c r="AB175" s="128" t="s">
        <v>569</v>
      </c>
      <c r="AC175" s="200" t="s">
        <v>622</v>
      </c>
      <c r="AD175" s="200" t="s">
        <v>621</v>
      </c>
      <c r="AE175" s="201" t="s">
        <v>584</v>
      </c>
      <c r="AF175" s="126">
        <v>495</v>
      </c>
      <c r="AG175" s="126">
        <v>495</v>
      </c>
      <c r="AH175" s="202" t="s">
        <v>565</v>
      </c>
      <c r="AI175" s="28">
        <v>39904</v>
      </c>
      <c r="AJ175" s="202" t="s">
        <v>64</v>
      </c>
      <c r="AK175" s="22"/>
      <c r="AL175" s="22"/>
      <c r="AM175" s="22"/>
      <c r="AN175" s="22"/>
      <c r="AO175" s="23"/>
      <c r="AP175" s="128" t="s">
        <v>570</v>
      </c>
    </row>
    <row r="176" spans="1:42" s="210" customFormat="1" x14ac:dyDescent="0.2">
      <c r="A176" s="209">
        <v>96847360</v>
      </c>
      <c r="B176" s="207" t="s">
        <v>2</v>
      </c>
      <c r="C176" s="205" t="s">
        <v>938</v>
      </c>
      <c r="D176" s="205" t="s">
        <v>1006</v>
      </c>
      <c r="E176" s="208">
        <v>495</v>
      </c>
      <c r="F176" s="208" t="s">
        <v>561</v>
      </c>
      <c r="G176" s="206" t="s">
        <v>64</v>
      </c>
      <c r="H176" s="17">
        <v>9</v>
      </c>
      <c r="I176" s="206" t="s">
        <v>643</v>
      </c>
      <c r="J176" s="208" t="s">
        <v>813</v>
      </c>
      <c r="K176" s="194">
        <v>5.2</v>
      </c>
      <c r="L176" s="206" t="s">
        <v>218</v>
      </c>
      <c r="M176" s="194">
        <v>17</v>
      </c>
      <c r="N176" s="95">
        <v>9000</v>
      </c>
      <c r="O176" s="212">
        <v>9835</v>
      </c>
      <c r="P176" s="212">
        <f t="shared" si="24"/>
        <v>256222</v>
      </c>
      <c r="Q176" s="212">
        <v>3267</v>
      </c>
      <c r="R176" s="212">
        <v>259489</v>
      </c>
      <c r="S176" s="207"/>
      <c r="T176" s="195">
        <f t="shared" si="25"/>
        <v>0</v>
      </c>
      <c r="U176" s="128" t="s">
        <v>569</v>
      </c>
      <c r="V176" s="200" t="s">
        <v>552</v>
      </c>
      <c r="W176" s="126">
        <v>495</v>
      </c>
      <c r="X176" s="202" t="s">
        <v>566</v>
      </c>
      <c r="Y176" s="204"/>
      <c r="Z176" s="204"/>
      <c r="AA176" s="145"/>
      <c r="AB176" s="128" t="s">
        <v>569</v>
      </c>
      <c r="AC176" s="200" t="s">
        <v>622</v>
      </c>
      <c r="AD176" s="200" t="s">
        <v>621</v>
      </c>
      <c r="AE176" s="201" t="s">
        <v>584</v>
      </c>
      <c r="AF176" s="126">
        <v>495</v>
      </c>
      <c r="AG176" s="126">
        <v>495</v>
      </c>
      <c r="AH176" s="202" t="s">
        <v>566</v>
      </c>
      <c r="AI176" s="28">
        <v>39904</v>
      </c>
      <c r="AJ176" s="202" t="s">
        <v>64</v>
      </c>
      <c r="AK176" s="22"/>
      <c r="AL176" s="22"/>
      <c r="AM176" s="22"/>
      <c r="AN176" s="22"/>
      <c r="AO176" s="23"/>
      <c r="AP176" s="128" t="s">
        <v>570</v>
      </c>
    </row>
    <row r="177" spans="1:42" s="210" customFormat="1" x14ac:dyDescent="0.2">
      <c r="A177" s="209">
        <v>96847360</v>
      </c>
      <c r="B177" s="207" t="s">
        <v>2</v>
      </c>
      <c r="C177" s="205" t="s">
        <v>938</v>
      </c>
      <c r="D177" s="205" t="s">
        <v>1006</v>
      </c>
      <c r="E177" s="208">
        <v>495</v>
      </c>
      <c r="F177" s="208" t="s">
        <v>561</v>
      </c>
      <c r="G177" s="206" t="s">
        <v>64</v>
      </c>
      <c r="H177" s="17">
        <v>27.4</v>
      </c>
      <c r="I177" s="206" t="s">
        <v>644</v>
      </c>
      <c r="J177" s="208" t="s">
        <v>814</v>
      </c>
      <c r="K177" s="194">
        <v>5.2</v>
      </c>
      <c r="L177" s="206" t="s">
        <v>218</v>
      </c>
      <c r="M177" s="194">
        <v>17</v>
      </c>
      <c r="N177" s="95">
        <v>27400</v>
      </c>
      <c r="O177" s="212">
        <v>39070</v>
      </c>
      <c r="P177" s="212">
        <f t="shared" si="24"/>
        <v>1017854</v>
      </c>
      <c r="Q177" s="212">
        <v>12981</v>
      </c>
      <c r="R177" s="212">
        <v>1030835</v>
      </c>
      <c r="S177" s="207"/>
      <c r="T177" s="195">
        <f t="shared" si="25"/>
        <v>0</v>
      </c>
      <c r="U177" s="128" t="s">
        <v>569</v>
      </c>
      <c r="V177" s="200" t="s">
        <v>552</v>
      </c>
      <c r="W177" s="126">
        <v>495</v>
      </c>
      <c r="X177" s="202" t="s">
        <v>567</v>
      </c>
      <c r="Y177" s="204"/>
      <c r="Z177" s="204"/>
      <c r="AA177" s="145"/>
      <c r="AB177" s="128" t="s">
        <v>569</v>
      </c>
      <c r="AC177" s="200" t="s">
        <v>622</v>
      </c>
      <c r="AD177" s="200" t="s">
        <v>621</v>
      </c>
      <c r="AE177" s="201" t="s">
        <v>584</v>
      </c>
      <c r="AF177" s="126">
        <v>495</v>
      </c>
      <c r="AG177" s="126">
        <v>495</v>
      </c>
      <c r="AH177" s="202" t="s">
        <v>567</v>
      </c>
      <c r="AI177" s="28">
        <v>39904</v>
      </c>
      <c r="AJ177" s="202" t="s">
        <v>64</v>
      </c>
      <c r="AK177" s="22"/>
      <c r="AL177" s="22"/>
      <c r="AM177" s="22"/>
      <c r="AN177" s="22"/>
      <c r="AO177" s="23"/>
      <c r="AP177" s="128" t="s">
        <v>570</v>
      </c>
    </row>
    <row r="178" spans="1:42" s="210" customFormat="1" x14ac:dyDescent="0.2">
      <c r="A178" s="209"/>
      <c r="B178" s="207"/>
      <c r="C178" s="205"/>
      <c r="D178" s="205"/>
      <c r="E178" s="208"/>
      <c r="F178" s="208"/>
      <c r="G178" s="206"/>
      <c r="H178" s="17"/>
      <c r="I178" s="206"/>
      <c r="J178" s="208"/>
      <c r="K178" s="194"/>
      <c r="L178" s="208"/>
      <c r="M178" s="194"/>
      <c r="N178" s="212"/>
      <c r="O178" s="212"/>
      <c r="P178" s="212"/>
      <c r="Q178" s="212"/>
      <c r="R178" s="212"/>
      <c r="S178" s="207"/>
      <c r="T178" s="195"/>
      <c r="U178" s="128" t="s">
        <v>569</v>
      </c>
      <c r="V178" s="200"/>
      <c r="W178" s="126"/>
      <c r="X178" s="202"/>
      <c r="Y178" s="204"/>
      <c r="Z178" s="204"/>
      <c r="AA178" s="145"/>
      <c r="AB178" s="128" t="s">
        <v>569</v>
      </c>
      <c r="AC178" s="200"/>
      <c r="AD178" s="200"/>
      <c r="AE178" s="201"/>
      <c r="AF178" s="126"/>
      <c r="AG178" s="126"/>
      <c r="AH178" s="202"/>
      <c r="AI178" s="28"/>
      <c r="AJ178" s="202"/>
      <c r="AK178" s="22"/>
      <c r="AL178" s="22"/>
      <c r="AM178" s="22"/>
      <c r="AN178" s="22"/>
      <c r="AO178" s="23"/>
      <c r="AP178" s="128" t="s">
        <v>570</v>
      </c>
    </row>
    <row r="179" spans="1:42" s="210" customFormat="1" x14ac:dyDescent="0.2">
      <c r="A179" s="209">
        <v>96765170</v>
      </c>
      <c r="B179" s="207" t="s">
        <v>0</v>
      </c>
      <c r="C179" s="205" t="s">
        <v>236</v>
      </c>
      <c r="D179" s="205" t="s">
        <v>1006</v>
      </c>
      <c r="E179" s="208">
        <v>501</v>
      </c>
      <c r="F179" s="208" t="s">
        <v>485</v>
      </c>
      <c r="G179" s="206" t="s">
        <v>64</v>
      </c>
      <c r="H179" s="17">
        <v>156.30000000000001</v>
      </c>
      <c r="I179" s="206" t="s">
        <v>251</v>
      </c>
      <c r="J179" s="208" t="s">
        <v>815</v>
      </c>
      <c r="K179" s="194">
        <v>4.1500000000000004</v>
      </c>
      <c r="L179" s="206" t="s">
        <v>219</v>
      </c>
      <c r="M179" s="194">
        <v>7.75</v>
      </c>
      <c r="N179" s="212">
        <v>156300</v>
      </c>
      <c r="O179" s="212">
        <v>0</v>
      </c>
      <c r="P179" s="212">
        <f>ROUND((O179*$F$8/1000),0)</f>
        <v>0</v>
      </c>
      <c r="Q179" s="212">
        <v>0</v>
      </c>
      <c r="R179" s="212">
        <v>0</v>
      </c>
      <c r="S179" s="207"/>
      <c r="T179" s="195">
        <f t="shared" si="22"/>
        <v>0</v>
      </c>
      <c r="U179" s="128" t="s">
        <v>569</v>
      </c>
      <c r="V179" s="200" t="s">
        <v>236</v>
      </c>
      <c r="W179" s="126">
        <v>501</v>
      </c>
      <c r="X179" s="202" t="s">
        <v>251</v>
      </c>
      <c r="Y179" s="204"/>
      <c r="Z179" s="204"/>
      <c r="AA179" s="145"/>
      <c r="AB179" s="128" t="s">
        <v>569</v>
      </c>
      <c r="AC179" s="200" t="s">
        <v>236</v>
      </c>
      <c r="AD179" s="200" t="s">
        <v>619</v>
      </c>
      <c r="AE179" s="201" t="s">
        <v>584</v>
      </c>
      <c r="AF179" s="126">
        <v>501</v>
      </c>
      <c r="AG179" s="126">
        <v>501</v>
      </c>
      <c r="AH179" s="202" t="s">
        <v>251</v>
      </c>
      <c r="AI179" s="28">
        <v>39142</v>
      </c>
      <c r="AJ179" s="202" t="s">
        <v>64</v>
      </c>
      <c r="AK179" s="22"/>
      <c r="AL179" s="22"/>
      <c r="AM179" s="22"/>
      <c r="AN179" s="22"/>
      <c r="AO179" s="23"/>
      <c r="AP179" s="128" t="s">
        <v>570</v>
      </c>
    </row>
    <row r="180" spans="1:42" s="210" customFormat="1" x14ac:dyDescent="0.2">
      <c r="A180" s="222">
        <v>96765170</v>
      </c>
      <c r="B180" s="210" t="s">
        <v>0</v>
      </c>
      <c r="C180" s="200" t="s">
        <v>272</v>
      </c>
      <c r="D180" s="200" t="s">
        <v>1006</v>
      </c>
      <c r="E180" s="126">
        <v>501</v>
      </c>
      <c r="F180" s="126" t="s">
        <v>485</v>
      </c>
      <c r="G180" s="202" t="s">
        <v>64</v>
      </c>
      <c r="H180" s="46">
        <v>47.1</v>
      </c>
      <c r="I180" s="202" t="s">
        <v>252</v>
      </c>
      <c r="J180" s="126" t="s">
        <v>816</v>
      </c>
      <c r="K180" s="47">
        <v>4.5</v>
      </c>
      <c r="L180" s="202" t="s">
        <v>219</v>
      </c>
      <c r="M180" s="47">
        <v>14.75</v>
      </c>
      <c r="N180" s="211">
        <v>47100</v>
      </c>
      <c r="O180" s="211">
        <v>51703.46</v>
      </c>
      <c r="P180" s="211">
        <f>ROUND((O180*$F$8/1000),0)</f>
        <v>1346982</v>
      </c>
      <c r="Q180" s="211">
        <v>4698</v>
      </c>
      <c r="R180" s="211">
        <v>1351680</v>
      </c>
      <c r="T180" s="138">
        <f t="shared" si="22"/>
        <v>0</v>
      </c>
      <c r="U180" s="128" t="s">
        <v>569</v>
      </c>
      <c r="V180" s="200" t="s">
        <v>236</v>
      </c>
      <c r="W180" s="126">
        <v>501</v>
      </c>
      <c r="X180" s="202" t="s">
        <v>252</v>
      </c>
      <c r="Y180" s="204">
        <v>64576</v>
      </c>
      <c r="Z180" s="204">
        <v>15619</v>
      </c>
      <c r="AA180" s="145"/>
      <c r="AB180" s="128" t="s">
        <v>569</v>
      </c>
      <c r="AC180" s="200" t="s">
        <v>620</v>
      </c>
      <c r="AD180" s="200" t="s">
        <v>619</v>
      </c>
      <c r="AE180" s="201" t="s">
        <v>584</v>
      </c>
      <c r="AF180" s="126">
        <v>501</v>
      </c>
      <c r="AG180" s="126">
        <v>501</v>
      </c>
      <c r="AH180" s="202" t="s">
        <v>252</v>
      </c>
      <c r="AI180" s="28">
        <v>39142</v>
      </c>
      <c r="AJ180" s="202" t="s">
        <v>64</v>
      </c>
      <c r="AK180" s="22"/>
      <c r="AL180" s="22"/>
      <c r="AM180" s="22"/>
      <c r="AN180" s="22"/>
      <c r="AO180" s="23"/>
      <c r="AP180" s="128" t="s">
        <v>570</v>
      </c>
    </row>
    <row r="181" spans="1:42" s="210" customFormat="1" x14ac:dyDescent="0.2">
      <c r="A181" s="222">
        <v>96765170</v>
      </c>
      <c r="B181" s="210" t="s">
        <v>0</v>
      </c>
      <c r="C181" s="200" t="s">
        <v>272</v>
      </c>
      <c r="D181" s="200" t="s">
        <v>1006</v>
      </c>
      <c r="E181" s="126">
        <v>501</v>
      </c>
      <c r="F181" s="126" t="s">
        <v>485</v>
      </c>
      <c r="G181" s="202" t="s">
        <v>64</v>
      </c>
      <c r="H181" s="46">
        <v>11.4</v>
      </c>
      <c r="I181" s="202" t="s">
        <v>486</v>
      </c>
      <c r="J181" s="126" t="s">
        <v>817</v>
      </c>
      <c r="K181" s="47">
        <v>5.5</v>
      </c>
      <c r="L181" s="202" t="s">
        <v>219</v>
      </c>
      <c r="M181" s="47">
        <v>15</v>
      </c>
      <c r="N181" s="211">
        <v>11400</v>
      </c>
      <c r="O181" s="211">
        <v>18785.849999999999</v>
      </c>
      <c r="P181" s="211">
        <f>ROUND((O181*$F$8/1000),0)</f>
        <v>489410</v>
      </c>
      <c r="Q181" s="211">
        <v>0</v>
      </c>
      <c r="R181" s="211">
        <v>489410</v>
      </c>
      <c r="T181" s="138">
        <f t="shared" si="22"/>
        <v>0</v>
      </c>
      <c r="U181" s="128" t="s">
        <v>569</v>
      </c>
      <c r="V181" s="200" t="s">
        <v>236</v>
      </c>
      <c r="W181" s="126">
        <v>501</v>
      </c>
      <c r="X181" s="202" t="s">
        <v>486</v>
      </c>
      <c r="Y181" s="204"/>
      <c r="Z181" s="204"/>
      <c r="AA181" s="145"/>
      <c r="AB181" s="128" t="s">
        <v>569</v>
      </c>
      <c r="AC181" s="200" t="s">
        <v>620</v>
      </c>
      <c r="AD181" s="200" t="s">
        <v>619</v>
      </c>
      <c r="AE181" s="201" t="s">
        <v>584</v>
      </c>
      <c r="AF181" s="126">
        <v>501</v>
      </c>
      <c r="AG181" s="126">
        <v>501</v>
      </c>
      <c r="AH181" s="202" t="s">
        <v>486</v>
      </c>
      <c r="AI181" s="28">
        <v>39142</v>
      </c>
      <c r="AJ181" s="202" t="s">
        <v>64</v>
      </c>
      <c r="AK181" s="22"/>
      <c r="AL181" s="22"/>
      <c r="AM181" s="22"/>
      <c r="AN181" s="22"/>
      <c r="AO181" s="23"/>
      <c r="AP181" s="128" t="s">
        <v>570</v>
      </c>
    </row>
    <row r="182" spans="1:42" s="210" customFormat="1" x14ac:dyDescent="0.2">
      <c r="A182" s="222">
        <v>96765170</v>
      </c>
      <c r="B182" s="210" t="s">
        <v>0</v>
      </c>
      <c r="C182" s="200" t="s">
        <v>272</v>
      </c>
      <c r="D182" s="200" t="s">
        <v>1006</v>
      </c>
      <c r="E182" s="126">
        <v>501</v>
      </c>
      <c r="F182" s="126" t="s">
        <v>485</v>
      </c>
      <c r="G182" s="202" t="s">
        <v>64</v>
      </c>
      <c r="H182" s="46">
        <v>58</v>
      </c>
      <c r="I182" s="202" t="s">
        <v>487</v>
      </c>
      <c r="J182" s="126" t="s">
        <v>818</v>
      </c>
      <c r="K182" s="47">
        <v>5</v>
      </c>
      <c r="L182" s="202" t="s">
        <v>219</v>
      </c>
      <c r="M182" s="47">
        <v>15.25</v>
      </c>
      <c r="N182" s="211">
        <v>58000</v>
      </c>
      <c r="O182" s="211">
        <v>91433.57</v>
      </c>
      <c r="P182" s="211">
        <f>ROUND((O182*$F$8/1000),0)</f>
        <v>2382034</v>
      </c>
      <c r="Q182" s="211">
        <v>0</v>
      </c>
      <c r="R182" s="211">
        <v>2382034</v>
      </c>
      <c r="T182" s="138">
        <f t="shared" si="22"/>
        <v>0</v>
      </c>
      <c r="U182" s="128" t="s">
        <v>569</v>
      </c>
      <c r="V182" s="200" t="s">
        <v>236</v>
      </c>
      <c r="W182" s="126">
        <v>501</v>
      </c>
      <c r="X182" s="202" t="s">
        <v>487</v>
      </c>
      <c r="Y182" s="204"/>
      <c r="Z182" s="204"/>
      <c r="AA182" s="145"/>
      <c r="AB182" s="128" t="s">
        <v>569</v>
      </c>
      <c r="AC182" s="200" t="s">
        <v>620</v>
      </c>
      <c r="AD182" s="200" t="s">
        <v>619</v>
      </c>
      <c r="AE182" s="201" t="s">
        <v>584</v>
      </c>
      <c r="AF182" s="126">
        <v>501</v>
      </c>
      <c r="AG182" s="126">
        <v>501</v>
      </c>
      <c r="AH182" s="202" t="s">
        <v>487</v>
      </c>
      <c r="AI182" s="28">
        <v>39142</v>
      </c>
      <c r="AJ182" s="202" t="s">
        <v>64</v>
      </c>
      <c r="AK182" s="22"/>
      <c r="AL182" s="22"/>
      <c r="AM182" s="22"/>
      <c r="AN182" s="22"/>
      <c r="AO182" s="23"/>
      <c r="AP182" s="128" t="s">
        <v>570</v>
      </c>
    </row>
    <row r="183" spans="1:42" s="210" customFormat="1" x14ac:dyDescent="0.2">
      <c r="A183" s="209"/>
      <c r="B183" s="207"/>
      <c r="C183" s="205"/>
      <c r="D183" s="205"/>
      <c r="E183" s="208"/>
      <c r="F183" s="208"/>
      <c r="G183" s="206"/>
      <c r="H183" s="17"/>
      <c r="I183" s="206"/>
      <c r="J183" s="208"/>
      <c r="K183" s="194"/>
      <c r="L183" s="208"/>
      <c r="M183" s="194"/>
      <c r="N183" s="212"/>
      <c r="O183" s="212"/>
      <c r="P183" s="212"/>
      <c r="Q183" s="212"/>
      <c r="R183" s="212"/>
      <c r="S183" s="207"/>
      <c r="T183" s="195"/>
      <c r="U183" s="128" t="s">
        <v>569</v>
      </c>
      <c r="V183" s="200"/>
      <c r="W183" s="126"/>
      <c r="X183" s="202"/>
      <c r="Y183" s="204"/>
      <c r="Z183" s="204"/>
      <c r="AA183" s="145"/>
      <c r="AB183" s="128" t="s">
        <v>569</v>
      </c>
      <c r="AC183" s="200"/>
      <c r="AD183" s="200"/>
      <c r="AE183" s="201"/>
      <c r="AF183" s="126"/>
      <c r="AG183" s="126"/>
      <c r="AH183" s="202"/>
      <c r="AI183" s="28"/>
      <c r="AJ183" s="202"/>
      <c r="AK183" s="22"/>
      <c r="AL183" s="22"/>
      <c r="AM183" s="22"/>
      <c r="AN183" s="22"/>
      <c r="AO183" s="23"/>
      <c r="AP183" s="128" t="s">
        <v>570</v>
      </c>
    </row>
    <row r="184" spans="1:42" s="210" customFormat="1" x14ac:dyDescent="0.2">
      <c r="A184" s="209">
        <v>96847360</v>
      </c>
      <c r="B184" s="207" t="s">
        <v>2</v>
      </c>
      <c r="C184" s="205" t="s">
        <v>552</v>
      </c>
      <c r="D184" s="205" t="s">
        <v>1006</v>
      </c>
      <c r="E184" s="208">
        <v>510</v>
      </c>
      <c r="F184" s="206" t="s">
        <v>493</v>
      </c>
      <c r="G184" s="206" t="s">
        <v>64</v>
      </c>
      <c r="H184" s="17">
        <v>863</v>
      </c>
      <c r="I184" s="206" t="s">
        <v>269</v>
      </c>
      <c r="J184" s="208" t="s">
        <v>819</v>
      </c>
      <c r="K184" s="194">
        <v>4</v>
      </c>
      <c r="L184" s="208" t="s">
        <v>218</v>
      </c>
      <c r="M184" s="194">
        <v>18.5</v>
      </c>
      <c r="N184" s="212">
        <v>863000</v>
      </c>
      <c r="O184" s="212">
        <v>297572</v>
      </c>
      <c r="P184" s="212">
        <f t="shared" ref="P184:P189" si="26">ROUND((O184*$F$8/1000),0)</f>
        <v>7752367</v>
      </c>
      <c r="Q184" s="212">
        <v>76379</v>
      </c>
      <c r="R184" s="212">
        <v>7828746</v>
      </c>
      <c r="S184" s="207"/>
      <c r="T184" s="195">
        <f t="shared" si="22"/>
        <v>0</v>
      </c>
      <c r="U184" s="128" t="s">
        <v>569</v>
      </c>
      <c r="V184" s="200" t="s">
        <v>552</v>
      </c>
      <c r="W184" s="126">
        <v>510</v>
      </c>
      <c r="X184" s="202" t="s">
        <v>269</v>
      </c>
      <c r="Y184" s="204"/>
      <c r="Z184" s="204"/>
      <c r="AA184" s="145"/>
      <c r="AB184" s="128" t="s">
        <v>569</v>
      </c>
      <c r="AC184" s="200" t="s">
        <v>549</v>
      </c>
      <c r="AD184" s="200" t="s">
        <v>621</v>
      </c>
      <c r="AE184" s="201" t="s">
        <v>584</v>
      </c>
      <c r="AF184" s="126">
        <v>510</v>
      </c>
      <c r="AG184" s="126">
        <v>510</v>
      </c>
      <c r="AH184" s="202" t="s">
        <v>269</v>
      </c>
      <c r="AI184" s="28">
        <v>39264</v>
      </c>
      <c r="AJ184" s="202" t="s">
        <v>64</v>
      </c>
      <c r="AK184" s="22"/>
      <c r="AL184" s="22"/>
      <c r="AM184" s="22"/>
      <c r="AN184" s="22"/>
      <c r="AO184" s="23"/>
      <c r="AP184" s="128" t="s">
        <v>570</v>
      </c>
    </row>
    <row r="185" spans="1:42" s="210" customFormat="1" x14ac:dyDescent="0.2">
      <c r="A185" s="209">
        <v>96847360</v>
      </c>
      <c r="B185" s="207" t="s">
        <v>2</v>
      </c>
      <c r="C185" s="205" t="s">
        <v>552</v>
      </c>
      <c r="D185" s="205" t="s">
        <v>1006</v>
      </c>
      <c r="E185" s="208">
        <v>510</v>
      </c>
      <c r="F185" s="206" t="s">
        <v>493</v>
      </c>
      <c r="G185" s="206" t="s">
        <v>64</v>
      </c>
      <c r="H185" s="17">
        <v>141</v>
      </c>
      <c r="I185" s="206" t="s">
        <v>270</v>
      </c>
      <c r="J185" s="208" t="s">
        <v>820</v>
      </c>
      <c r="K185" s="194">
        <v>4</v>
      </c>
      <c r="L185" s="208" t="s">
        <v>218</v>
      </c>
      <c r="M185" s="194">
        <v>18.5</v>
      </c>
      <c r="N185" s="212">
        <v>141000</v>
      </c>
      <c r="O185" s="212">
        <v>49280</v>
      </c>
      <c r="P185" s="212">
        <f t="shared" si="26"/>
        <v>1283846</v>
      </c>
      <c r="Q185" s="212">
        <v>12649</v>
      </c>
      <c r="R185" s="212">
        <v>1296495</v>
      </c>
      <c r="S185" s="207"/>
      <c r="T185" s="195">
        <f t="shared" si="22"/>
        <v>0</v>
      </c>
      <c r="U185" s="128" t="s">
        <v>569</v>
      </c>
      <c r="V185" s="200" t="s">
        <v>552</v>
      </c>
      <c r="W185" s="126">
        <v>510</v>
      </c>
      <c r="X185" s="202" t="s">
        <v>270</v>
      </c>
      <c r="Y185" s="204"/>
      <c r="Z185" s="204"/>
      <c r="AA185" s="145"/>
      <c r="AB185" s="128" t="s">
        <v>569</v>
      </c>
      <c r="AC185" s="200" t="s">
        <v>622</v>
      </c>
      <c r="AD185" s="200" t="s">
        <v>621</v>
      </c>
      <c r="AE185" s="201" t="s">
        <v>584</v>
      </c>
      <c r="AF185" s="126">
        <v>510</v>
      </c>
      <c r="AG185" s="126">
        <v>510</v>
      </c>
      <c r="AH185" s="202" t="s">
        <v>270</v>
      </c>
      <c r="AI185" s="28">
        <v>39083</v>
      </c>
      <c r="AJ185" s="202" t="s">
        <v>64</v>
      </c>
      <c r="AK185" s="22"/>
      <c r="AL185" s="22"/>
      <c r="AM185" s="22"/>
      <c r="AN185" s="22"/>
      <c r="AO185" s="23"/>
      <c r="AP185" s="128" t="s">
        <v>570</v>
      </c>
    </row>
    <row r="186" spans="1:42" s="210" customFormat="1" x14ac:dyDescent="0.2">
      <c r="A186" s="209">
        <v>96847360</v>
      </c>
      <c r="B186" s="207" t="s">
        <v>2</v>
      </c>
      <c r="C186" s="205" t="s">
        <v>550</v>
      </c>
      <c r="D186" s="205" t="s">
        <v>1006</v>
      </c>
      <c r="E186" s="208">
        <v>510</v>
      </c>
      <c r="F186" s="206" t="s">
        <v>493</v>
      </c>
      <c r="G186" s="206" t="s">
        <v>64</v>
      </c>
      <c r="H186" s="17">
        <v>45</v>
      </c>
      <c r="I186" s="206" t="s">
        <v>494</v>
      </c>
      <c r="J186" s="208" t="s">
        <v>821</v>
      </c>
      <c r="K186" s="194">
        <v>4</v>
      </c>
      <c r="L186" s="208" t="s">
        <v>218</v>
      </c>
      <c r="M186" s="194">
        <v>18.5</v>
      </c>
      <c r="N186" s="212">
        <v>45000</v>
      </c>
      <c r="O186" s="212">
        <v>63423</v>
      </c>
      <c r="P186" s="212">
        <f t="shared" si="26"/>
        <v>1652300</v>
      </c>
      <c r="Q186" s="212">
        <v>16281</v>
      </c>
      <c r="R186" s="212">
        <v>1668581</v>
      </c>
      <c r="S186" s="207"/>
      <c r="T186" s="195">
        <f t="shared" si="22"/>
        <v>0</v>
      </c>
      <c r="U186" s="128" t="s">
        <v>569</v>
      </c>
      <c r="V186" s="200" t="s">
        <v>552</v>
      </c>
      <c r="W186" s="126">
        <v>510</v>
      </c>
      <c r="X186" s="202" t="s">
        <v>494</v>
      </c>
      <c r="Y186" s="204"/>
      <c r="Z186" s="204"/>
      <c r="AA186" s="145"/>
      <c r="AB186" s="128" t="s">
        <v>569</v>
      </c>
      <c r="AC186" s="200" t="s">
        <v>622</v>
      </c>
      <c r="AD186" s="200" t="s">
        <v>621</v>
      </c>
      <c r="AE186" s="201" t="s">
        <v>584</v>
      </c>
      <c r="AF186" s="126">
        <v>510</v>
      </c>
      <c r="AG186" s="126">
        <v>510</v>
      </c>
      <c r="AH186" s="202" t="s">
        <v>494</v>
      </c>
      <c r="AI186" s="28">
        <v>39083</v>
      </c>
      <c r="AJ186" s="202" t="s">
        <v>64</v>
      </c>
      <c r="AK186" s="22"/>
      <c r="AL186" s="22"/>
      <c r="AM186" s="22"/>
      <c r="AN186" s="22"/>
      <c r="AO186" s="23"/>
      <c r="AP186" s="128" t="s">
        <v>570</v>
      </c>
    </row>
    <row r="187" spans="1:42" s="210" customFormat="1" x14ac:dyDescent="0.2">
      <c r="A187" s="209">
        <v>96847360</v>
      </c>
      <c r="B187" s="207" t="s">
        <v>2</v>
      </c>
      <c r="C187" s="205" t="s">
        <v>550</v>
      </c>
      <c r="D187" s="205" t="s">
        <v>1006</v>
      </c>
      <c r="E187" s="208">
        <v>510</v>
      </c>
      <c r="F187" s="206" t="s">
        <v>493</v>
      </c>
      <c r="G187" s="206" t="s">
        <v>64</v>
      </c>
      <c r="H187" s="17">
        <v>18</v>
      </c>
      <c r="I187" s="206" t="s">
        <v>495</v>
      </c>
      <c r="J187" s="208" t="s">
        <v>822</v>
      </c>
      <c r="K187" s="194">
        <v>4</v>
      </c>
      <c r="L187" s="208" t="s">
        <v>218</v>
      </c>
      <c r="M187" s="194">
        <v>18.5</v>
      </c>
      <c r="N187" s="212">
        <v>18000</v>
      </c>
      <c r="O187" s="212">
        <v>25369</v>
      </c>
      <c r="P187" s="212">
        <f t="shared" si="26"/>
        <v>660915</v>
      </c>
      <c r="Q187" s="212">
        <v>6512</v>
      </c>
      <c r="R187" s="212">
        <v>667427</v>
      </c>
      <c r="S187" s="207"/>
      <c r="T187" s="195">
        <f t="shared" si="22"/>
        <v>0</v>
      </c>
      <c r="U187" s="128" t="s">
        <v>569</v>
      </c>
      <c r="V187" s="200" t="s">
        <v>549</v>
      </c>
      <c r="W187" s="126">
        <v>510</v>
      </c>
      <c r="X187" s="202" t="s">
        <v>495</v>
      </c>
      <c r="Y187" s="204"/>
      <c r="Z187" s="204"/>
      <c r="AA187" s="145"/>
      <c r="AB187" s="128" t="s">
        <v>569</v>
      </c>
      <c r="AC187" s="200" t="s">
        <v>622</v>
      </c>
      <c r="AD187" s="200" t="s">
        <v>621</v>
      </c>
      <c r="AE187" s="201" t="s">
        <v>584</v>
      </c>
      <c r="AF187" s="126">
        <v>510</v>
      </c>
      <c r="AG187" s="126">
        <v>510</v>
      </c>
      <c r="AH187" s="202" t="s">
        <v>495</v>
      </c>
      <c r="AI187" s="28">
        <v>39083</v>
      </c>
      <c r="AJ187" s="202" t="s">
        <v>64</v>
      </c>
      <c r="AK187" s="22"/>
      <c r="AL187" s="22"/>
      <c r="AM187" s="22"/>
      <c r="AN187" s="22"/>
      <c r="AO187" s="23"/>
      <c r="AP187" s="128" t="s">
        <v>570</v>
      </c>
    </row>
    <row r="188" spans="1:42" s="210" customFormat="1" x14ac:dyDescent="0.2">
      <c r="A188" s="209">
        <v>96847360</v>
      </c>
      <c r="B188" s="207" t="s">
        <v>2</v>
      </c>
      <c r="C188" s="205" t="s">
        <v>553</v>
      </c>
      <c r="D188" s="205" t="s">
        <v>1006</v>
      </c>
      <c r="E188" s="208">
        <v>510</v>
      </c>
      <c r="F188" s="206" t="s">
        <v>493</v>
      </c>
      <c r="G188" s="206" t="s">
        <v>64</v>
      </c>
      <c r="H188" s="17">
        <v>46</v>
      </c>
      <c r="I188" s="206" t="s">
        <v>496</v>
      </c>
      <c r="J188" s="208" t="s">
        <v>823</v>
      </c>
      <c r="K188" s="194">
        <v>4</v>
      </c>
      <c r="L188" s="208" t="s">
        <v>218</v>
      </c>
      <c r="M188" s="194">
        <v>18.5</v>
      </c>
      <c r="N188" s="212">
        <v>46000</v>
      </c>
      <c r="O188" s="212">
        <v>64833</v>
      </c>
      <c r="P188" s="212">
        <f t="shared" si="26"/>
        <v>1689034</v>
      </c>
      <c r="Q188" s="212">
        <v>16642</v>
      </c>
      <c r="R188" s="212">
        <v>1705676</v>
      </c>
      <c r="S188" s="207"/>
      <c r="T188" s="195">
        <f t="shared" si="22"/>
        <v>0</v>
      </c>
      <c r="U188" s="128" t="s">
        <v>569</v>
      </c>
      <c r="V188" s="200" t="s">
        <v>552</v>
      </c>
      <c r="W188" s="126">
        <v>510</v>
      </c>
      <c r="X188" s="202" t="s">
        <v>496</v>
      </c>
      <c r="Y188" s="204"/>
      <c r="Z188" s="204"/>
      <c r="AA188" s="145"/>
      <c r="AB188" s="128" t="s">
        <v>569</v>
      </c>
      <c r="AC188" s="200" t="s">
        <v>622</v>
      </c>
      <c r="AD188" s="200" t="s">
        <v>621</v>
      </c>
      <c r="AE188" s="201" t="s">
        <v>584</v>
      </c>
      <c r="AF188" s="126">
        <v>510</v>
      </c>
      <c r="AG188" s="126">
        <v>510</v>
      </c>
      <c r="AH188" s="202" t="s">
        <v>496</v>
      </c>
      <c r="AI188" s="28">
        <v>39083</v>
      </c>
      <c r="AJ188" s="202" t="s">
        <v>64</v>
      </c>
      <c r="AK188" s="22"/>
      <c r="AL188" s="22"/>
      <c r="AM188" s="22"/>
      <c r="AN188" s="22"/>
      <c r="AO188" s="23"/>
      <c r="AP188" s="128" t="s">
        <v>570</v>
      </c>
    </row>
    <row r="189" spans="1:42" s="210" customFormat="1" x14ac:dyDescent="0.2">
      <c r="A189" s="209">
        <v>96847360</v>
      </c>
      <c r="B189" s="207" t="s">
        <v>2</v>
      </c>
      <c r="C189" s="205" t="s">
        <v>553</v>
      </c>
      <c r="D189" s="205" t="s">
        <v>1006</v>
      </c>
      <c r="E189" s="208">
        <v>510</v>
      </c>
      <c r="F189" s="206" t="s">
        <v>493</v>
      </c>
      <c r="G189" s="206" t="s">
        <v>64</v>
      </c>
      <c r="H189" s="17">
        <v>113</v>
      </c>
      <c r="I189" s="206" t="s">
        <v>497</v>
      </c>
      <c r="J189" s="208" t="s">
        <v>824</v>
      </c>
      <c r="K189" s="194">
        <v>4</v>
      </c>
      <c r="L189" s="208" t="s">
        <v>218</v>
      </c>
      <c r="M189" s="194">
        <v>18.5</v>
      </c>
      <c r="N189" s="212">
        <v>113000</v>
      </c>
      <c r="O189" s="212">
        <v>159263</v>
      </c>
      <c r="P189" s="212">
        <f t="shared" si="26"/>
        <v>4149131</v>
      </c>
      <c r="Q189" s="212">
        <v>40882</v>
      </c>
      <c r="R189" s="212">
        <v>4190013</v>
      </c>
      <c r="S189" s="207"/>
      <c r="T189" s="195">
        <f t="shared" si="22"/>
        <v>0</v>
      </c>
      <c r="U189" s="128" t="s">
        <v>569</v>
      </c>
      <c r="V189" s="200" t="s">
        <v>549</v>
      </c>
      <c r="W189" s="126">
        <v>510</v>
      </c>
      <c r="X189" s="202" t="s">
        <v>497</v>
      </c>
      <c r="Y189" s="204"/>
      <c r="Z189" s="204"/>
      <c r="AA189" s="145"/>
      <c r="AB189" s="128" t="s">
        <v>569</v>
      </c>
      <c r="AC189" s="200" t="s">
        <v>622</v>
      </c>
      <c r="AD189" s="200" t="s">
        <v>621</v>
      </c>
      <c r="AE189" s="201" t="s">
        <v>584</v>
      </c>
      <c r="AF189" s="126">
        <v>510</v>
      </c>
      <c r="AG189" s="126">
        <v>510</v>
      </c>
      <c r="AH189" s="202" t="s">
        <v>497</v>
      </c>
      <c r="AI189" s="28">
        <v>39083</v>
      </c>
      <c r="AJ189" s="202" t="s">
        <v>64</v>
      </c>
      <c r="AK189" s="22"/>
      <c r="AL189" s="22"/>
      <c r="AM189" s="22"/>
      <c r="AN189" s="22"/>
      <c r="AO189" s="23"/>
      <c r="AP189" s="128" t="s">
        <v>570</v>
      </c>
    </row>
    <row r="190" spans="1:42" s="210" customFormat="1" x14ac:dyDescent="0.2">
      <c r="A190" s="209"/>
      <c r="B190" s="207"/>
      <c r="C190" s="205"/>
      <c r="D190" s="205"/>
      <c r="E190" s="208"/>
      <c r="F190" s="208"/>
      <c r="G190" s="206"/>
      <c r="H190" s="17"/>
      <c r="I190" s="206"/>
      <c r="J190" s="208"/>
      <c r="K190" s="194"/>
      <c r="L190" s="206"/>
      <c r="M190" s="194"/>
      <c r="N190" s="212"/>
      <c r="O190" s="212"/>
      <c r="P190" s="212"/>
      <c r="Q190" s="212"/>
      <c r="R190" s="212"/>
      <c r="S190" s="207"/>
      <c r="T190" s="195"/>
      <c r="U190" s="128" t="s">
        <v>569</v>
      </c>
      <c r="V190" s="200"/>
      <c r="W190" s="126"/>
      <c r="X190" s="202"/>
      <c r="Y190" s="204"/>
      <c r="Z190" s="204"/>
      <c r="AA190" s="145"/>
      <c r="AB190" s="128" t="s">
        <v>569</v>
      </c>
      <c r="AC190" s="200"/>
      <c r="AD190" s="201"/>
      <c r="AE190" s="201"/>
      <c r="AF190" s="126"/>
      <c r="AG190" s="126"/>
      <c r="AH190" s="202"/>
      <c r="AI190" s="28"/>
      <c r="AJ190" s="202"/>
      <c r="AK190" s="22"/>
      <c r="AL190" s="22"/>
      <c r="AM190" s="22"/>
      <c r="AN190" s="22"/>
      <c r="AO190" s="23"/>
      <c r="AP190" s="128" t="s">
        <v>570</v>
      </c>
    </row>
    <row r="191" spans="1:42" s="210" customFormat="1" x14ac:dyDescent="0.2">
      <c r="A191" s="222">
        <v>96932010</v>
      </c>
      <c r="B191" s="210" t="s">
        <v>853</v>
      </c>
      <c r="C191" s="200" t="s">
        <v>158</v>
      </c>
      <c r="D191" s="200" t="s">
        <v>1006</v>
      </c>
      <c r="E191" s="126">
        <v>514</v>
      </c>
      <c r="F191" s="126" t="s">
        <v>503</v>
      </c>
      <c r="G191" s="202" t="s">
        <v>504</v>
      </c>
      <c r="H191" s="46">
        <v>65000</v>
      </c>
      <c r="I191" s="202" t="s">
        <v>277</v>
      </c>
      <c r="J191" s="126" t="s">
        <v>825</v>
      </c>
      <c r="K191" s="47">
        <v>7.61</v>
      </c>
      <c r="L191" s="202" t="s">
        <v>222</v>
      </c>
      <c r="M191" s="47">
        <v>14.5</v>
      </c>
      <c r="N191" s="211">
        <v>65000000</v>
      </c>
      <c r="O191" s="211">
        <v>65000000</v>
      </c>
      <c r="P191" s="211">
        <f>ROUND((O191*$K$8/1000),0)</f>
        <v>42989050</v>
      </c>
      <c r="Q191" s="211">
        <v>1114456</v>
      </c>
      <c r="R191" s="211">
        <v>44103506</v>
      </c>
      <c r="T191" s="138">
        <f>P191+Q191-R191</f>
        <v>0</v>
      </c>
      <c r="U191" s="128" t="s">
        <v>569</v>
      </c>
      <c r="V191" s="200" t="s">
        <v>126</v>
      </c>
      <c r="W191" s="126">
        <v>514</v>
      </c>
      <c r="X191" s="202" t="s">
        <v>277</v>
      </c>
      <c r="Y191" s="204"/>
      <c r="Z191" s="204"/>
      <c r="AA191" s="145"/>
      <c r="AB191" s="128" t="s">
        <v>569</v>
      </c>
      <c r="AC191" s="200" t="s">
        <v>126</v>
      </c>
      <c r="AD191" s="201" t="s">
        <v>601</v>
      </c>
      <c r="AE191" s="201" t="s">
        <v>591</v>
      </c>
      <c r="AF191" s="126">
        <v>514</v>
      </c>
      <c r="AG191" s="126">
        <v>514</v>
      </c>
      <c r="AH191" s="202" t="s">
        <v>277</v>
      </c>
      <c r="AI191" s="28">
        <v>39322</v>
      </c>
      <c r="AJ191" s="202" t="s">
        <v>504</v>
      </c>
      <c r="AK191" s="22"/>
      <c r="AL191" s="22"/>
      <c r="AM191" s="22"/>
      <c r="AN191" s="22"/>
      <c r="AO191" s="23"/>
      <c r="AP191" s="128" t="s">
        <v>570</v>
      </c>
    </row>
    <row r="192" spans="1:42" s="210" customFormat="1" x14ac:dyDescent="0.2">
      <c r="A192" s="209">
        <v>96932010</v>
      </c>
      <c r="B192" s="207" t="s">
        <v>853</v>
      </c>
      <c r="C192" s="205" t="s">
        <v>534</v>
      </c>
      <c r="D192" s="205" t="s">
        <v>1006</v>
      </c>
      <c r="E192" s="208">
        <v>514</v>
      </c>
      <c r="F192" s="208" t="s">
        <v>503</v>
      </c>
      <c r="G192" s="206" t="s">
        <v>504</v>
      </c>
      <c r="H192" s="17">
        <v>1</v>
      </c>
      <c r="I192" s="206" t="s">
        <v>505</v>
      </c>
      <c r="J192" s="208" t="s">
        <v>826</v>
      </c>
      <c r="K192" s="194">
        <v>7.75</v>
      </c>
      <c r="L192" s="206" t="s">
        <v>222</v>
      </c>
      <c r="M192" s="194">
        <v>15</v>
      </c>
      <c r="N192" s="211">
        <v>1000</v>
      </c>
      <c r="O192" s="211">
        <v>1908.4</v>
      </c>
      <c r="P192" s="211">
        <f>ROUND((O192*$K$8/1000),0)</f>
        <v>1262</v>
      </c>
      <c r="Q192" s="211">
        <v>34</v>
      </c>
      <c r="R192" s="211">
        <v>1296</v>
      </c>
      <c r="T192" s="195">
        <f t="shared" ref="T192:T253" si="27">P192+Q192-R192</f>
        <v>0</v>
      </c>
      <c r="U192" s="128" t="s">
        <v>569</v>
      </c>
      <c r="V192" s="200" t="s">
        <v>158</v>
      </c>
      <c r="W192" s="126">
        <v>514</v>
      </c>
      <c r="X192" s="202" t="s">
        <v>505</v>
      </c>
      <c r="Y192" s="204"/>
      <c r="Z192" s="204"/>
      <c r="AA192" s="145"/>
      <c r="AB192" s="128" t="s">
        <v>569</v>
      </c>
      <c r="AC192" s="200" t="s">
        <v>610</v>
      </c>
      <c r="AD192" s="201" t="s">
        <v>601</v>
      </c>
      <c r="AE192" s="201" t="s">
        <v>591</v>
      </c>
      <c r="AF192" s="126">
        <v>514</v>
      </c>
      <c r="AG192" s="126">
        <v>514</v>
      </c>
      <c r="AH192" s="202" t="s">
        <v>505</v>
      </c>
      <c r="AI192" s="28">
        <v>39322</v>
      </c>
      <c r="AJ192" s="202" t="s">
        <v>504</v>
      </c>
      <c r="AK192" s="22"/>
      <c r="AL192" s="22"/>
      <c r="AM192" s="22"/>
      <c r="AN192" s="22"/>
      <c r="AO192" s="23"/>
      <c r="AP192" s="128" t="s">
        <v>570</v>
      </c>
    </row>
    <row r="193" spans="1:42" s="210" customFormat="1" x14ac:dyDescent="0.2">
      <c r="A193" s="209">
        <v>96932010</v>
      </c>
      <c r="B193" s="207" t="s">
        <v>853</v>
      </c>
      <c r="C193" s="205" t="s">
        <v>158</v>
      </c>
      <c r="D193" s="205" t="s">
        <v>1006</v>
      </c>
      <c r="E193" s="208">
        <v>536</v>
      </c>
      <c r="F193" s="208" t="s">
        <v>526</v>
      </c>
      <c r="G193" s="206" t="s">
        <v>64</v>
      </c>
      <c r="H193" s="17">
        <v>302</v>
      </c>
      <c r="I193" s="206" t="s">
        <v>527</v>
      </c>
      <c r="J193" s="208" t="s">
        <v>827</v>
      </c>
      <c r="K193" s="194">
        <v>3.7</v>
      </c>
      <c r="L193" s="206" t="s">
        <v>218</v>
      </c>
      <c r="M193" s="194">
        <v>19.5</v>
      </c>
      <c r="N193" s="212">
        <v>302000</v>
      </c>
      <c r="O193" s="212">
        <v>120063.55</v>
      </c>
      <c r="P193" s="212">
        <f>ROUND((O193*$F$8/1000),0)</f>
        <v>3127904</v>
      </c>
      <c r="Q193" s="212">
        <v>18923</v>
      </c>
      <c r="R193" s="212">
        <v>3146827</v>
      </c>
      <c r="S193" s="207"/>
      <c r="T193" s="195">
        <f t="shared" si="27"/>
        <v>0</v>
      </c>
      <c r="U193" s="128" t="s">
        <v>569</v>
      </c>
      <c r="V193" s="200" t="s">
        <v>158</v>
      </c>
      <c r="W193" s="126">
        <v>536</v>
      </c>
      <c r="X193" s="202" t="s">
        <v>527</v>
      </c>
      <c r="Y193" s="204"/>
      <c r="Z193" s="204"/>
      <c r="AA193" s="201"/>
      <c r="AB193" s="128" t="s">
        <v>569</v>
      </c>
      <c r="AC193" s="200" t="s">
        <v>158</v>
      </c>
      <c r="AD193" s="200" t="s">
        <v>623</v>
      </c>
      <c r="AE193" s="201" t="s">
        <v>591</v>
      </c>
      <c r="AF193" s="126">
        <v>536</v>
      </c>
      <c r="AG193" s="126">
        <v>536</v>
      </c>
      <c r="AH193" s="202" t="s">
        <v>527</v>
      </c>
      <c r="AI193" s="28">
        <v>39569</v>
      </c>
      <c r="AJ193" s="202" t="s">
        <v>64</v>
      </c>
      <c r="AK193" s="22"/>
      <c r="AL193" s="22"/>
      <c r="AM193" s="22"/>
      <c r="AN193" s="22"/>
      <c r="AO193" s="23"/>
      <c r="AP193" s="128" t="s">
        <v>570</v>
      </c>
    </row>
    <row r="194" spans="1:42" s="210" customFormat="1" x14ac:dyDescent="0.2">
      <c r="A194" s="209">
        <v>96932010</v>
      </c>
      <c r="B194" s="210" t="s">
        <v>853</v>
      </c>
      <c r="C194" s="200" t="s">
        <v>534</v>
      </c>
      <c r="D194" s="205" t="s">
        <v>1006</v>
      </c>
      <c r="E194" s="126">
        <v>536</v>
      </c>
      <c r="F194" s="126" t="s">
        <v>526</v>
      </c>
      <c r="G194" s="202" t="s">
        <v>64</v>
      </c>
      <c r="H194" s="46">
        <v>19</v>
      </c>
      <c r="I194" s="202" t="s">
        <v>528</v>
      </c>
      <c r="J194" s="126" t="s">
        <v>828</v>
      </c>
      <c r="K194" s="47">
        <v>4</v>
      </c>
      <c r="L194" s="202" t="s">
        <v>218</v>
      </c>
      <c r="M194" s="47">
        <v>19.5</v>
      </c>
      <c r="N194" s="211">
        <v>19000</v>
      </c>
      <c r="O194" s="211">
        <v>0</v>
      </c>
      <c r="P194" s="211">
        <f>ROUND((O194*$F$8/1000),0)</f>
        <v>0</v>
      </c>
      <c r="Q194" s="211">
        <v>0</v>
      </c>
      <c r="R194" s="211">
        <v>0</v>
      </c>
      <c r="T194" s="138">
        <f t="shared" si="27"/>
        <v>0</v>
      </c>
      <c r="U194" s="128" t="s">
        <v>569</v>
      </c>
      <c r="V194" s="200" t="s">
        <v>158</v>
      </c>
      <c r="W194" s="126">
        <v>536</v>
      </c>
      <c r="X194" s="202" t="s">
        <v>528</v>
      </c>
      <c r="Y194" s="204"/>
      <c r="Z194" s="204"/>
      <c r="AA194" s="145"/>
      <c r="AB194" s="128" t="s">
        <v>569</v>
      </c>
      <c r="AC194" s="200" t="s">
        <v>602</v>
      </c>
      <c r="AD194" s="200" t="s">
        <v>623</v>
      </c>
      <c r="AE194" s="201" t="s">
        <v>591</v>
      </c>
      <c r="AF194" s="126">
        <v>536</v>
      </c>
      <c r="AG194" s="126">
        <v>536</v>
      </c>
      <c r="AH194" s="202" t="s">
        <v>528</v>
      </c>
      <c r="AI194" s="28">
        <v>39569</v>
      </c>
      <c r="AJ194" s="202" t="s">
        <v>64</v>
      </c>
      <c r="AK194" s="22"/>
      <c r="AL194" s="22"/>
      <c r="AM194" s="22"/>
      <c r="AN194" s="22"/>
      <c r="AO194" s="23"/>
      <c r="AP194" s="128" t="s">
        <v>570</v>
      </c>
    </row>
    <row r="195" spans="1:42" s="210" customFormat="1" x14ac:dyDescent="0.2">
      <c r="A195" s="209">
        <v>96932010</v>
      </c>
      <c r="B195" s="210" t="s">
        <v>853</v>
      </c>
      <c r="C195" s="200" t="s">
        <v>534</v>
      </c>
      <c r="D195" s="205" t="s">
        <v>1006</v>
      </c>
      <c r="E195" s="126">
        <v>536</v>
      </c>
      <c r="F195" s="126" t="s">
        <v>526</v>
      </c>
      <c r="G195" s="202" t="s">
        <v>64</v>
      </c>
      <c r="H195" s="46">
        <v>17</v>
      </c>
      <c r="I195" s="202" t="s">
        <v>480</v>
      </c>
      <c r="J195" s="126" t="s">
        <v>829</v>
      </c>
      <c r="K195" s="47">
        <v>4.7</v>
      </c>
      <c r="L195" s="202" t="s">
        <v>218</v>
      </c>
      <c r="M195" s="47">
        <v>19.5</v>
      </c>
      <c r="N195" s="211">
        <v>17000</v>
      </c>
      <c r="O195" s="211">
        <v>8664.1200000000008</v>
      </c>
      <c r="P195" s="211">
        <f>ROUND((O195*$F$8/1000),0)</f>
        <v>225718</v>
      </c>
      <c r="Q195" s="211">
        <v>1729</v>
      </c>
      <c r="R195" s="211">
        <v>227447</v>
      </c>
      <c r="T195" s="138">
        <f t="shared" si="27"/>
        <v>0</v>
      </c>
      <c r="U195" s="128" t="s">
        <v>569</v>
      </c>
      <c r="V195" s="200" t="s">
        <v>158</v>
      </c>
      <c r="W195" s="126">
        <v>536</v>
      </c>
      <c r="X195" s="202" t="s">
        <v>480</v>
      </c>
      <c r="Y195" s="204"/>
      <c r="Z195" s="204"/>
      <c r="AA195" s="145"/>
      <c r="AB195" s="128" t="s">
        <v>569</v>
      </c>
      <c r="AC195" s="200" t="s">
        <v>602</v>
      </c>
      <c r="AD195" s="200" t="s">
        <v>623</v>
      </c>
      <c r="AE195" s="201" t="s">
        <v>591</v>
      </c>
      <c r="AF195" s="126">
        <v>536</v>
      </c>
      <c r="AG195" s="126">
        <v>536</v>
      </c>
      <c r="AH195" s="202" t="s">
        <v>480</v>
      </c>
      <c r="AI195" s="28">
        <v>39569</v>
      </c>
      <c r="AJ195" s="202" t="s">
        <v>64</v>
      </c>
      <c r="AK195" s="22"/>
      <c r="AL195" s="22"/>
      <c r="AM195" s="22"/>
      <c r="AN195" s="22"/>
      <c r="AO195" s="23"/>
      <c r="AP195" s="128" t="s">
        <v>570</v>
      </c>
    </row>
    <row r="196" spans="1:42" s="210" customFormat="1" x14ac:dyDescent="0.2">
      <c r="A196" s="209">
        <v>96932010</v>
      </c>
      <c r="B196" s="210" t="s">
        <v>853</v>
      </c>
      <c r="C196" s="200" t="s">
        <v>534</v>
      </c>
      <c r="D196" s="205" t="s">
        <v>1006</v>
      </c>
      <c r="E196" s="126">
        <v>536</v>
      </c>
      <c r="F196" s="126" t="s">
        <v>526</v>
      </c>
      <c r="G196" s="202" t="s">
        <v>64</v>
      </c>
      <c r="H196" s="46">
        <v>11.5</v>
      </c>
      <c r="I196" s="202" t="s">
        <v>481</v>
      </c>
      <c r="J196" s="126" t="s">
        <v>830</v>
      </c>
      <c r="K196" s="47">
        <v>5.5</v>
      </c>
      <c r="L196" s="202" t="s">
        <v>218</v>
      </c>
      <c r="M196" s="47">
        <v>19.5</v>
      </c>
      <c r="N196" s="211">
        <v>11500</v>
      </c>
      <c r="O196" s="211">
        <v>17648.91</v>
      </c>
      <c r="P196" s="211">
        <f>ROUND((O196*$F$8/1000),0)</f>
        <v>459791</v>
      </c>
      <c r="Q196" s="211">
        <v>4108</v>
      </c>
      <c r="R196" s="211">
        <v>463899</v>
      </c>
      <c r="T196" s="138">
        <f t="shared" si="27"/>
        <v>0</v>
      </c>
      <c r="U196" s="128" t="s">
        <v>569</v>
      </c>
      <c r="V196" s="200" t="s">
        <v>158</v>
      </c>
      <c r="W196" s="126">
        <v>536</v>
      </c>
      <c r="X196" s="202" t="s">
        <v>481</v>
      </c>
      <c r="Y196" s="204"/>
      <c r="Z196" s="204"/>
      <c r="AA196" s="145"/>
      <c r="AB196" s="128" t="s">
        <v>569</v>
      </c>
      <c r="AC196" s="200" t="s">
        <v>602</v>
      </c>
      <c r="AD196" s="200" t="s">
        <v>623</v>
      </c>
      <c r="AE196" s="201" t="s">
        <v>591</v>
      </c>
      <c r="AF196" s="126">
        <v>536</v>
      </c>
      <c r="AG196" s="126">
        <v>536</v>
      </c>
      <c r="AH196" s="202" t="s">
        <v>481</v>
      </c>
      <c r="AI196" s="28">
        <v>39569</v>
      </c>
      <c r="AJ196" s="202" t="s">
        <v>64</v>
      </c>
      <c r="AK196" s="22"/>
      <c r="AL196" s="22"/>
      <c r="AM196" s="22"/>
      <c r="AN196" s="22"/>
      <c r="AO196" s="23"/>
      <c r="AP196" s="128" t="s">
        <v>570</v>
      </c>
    </row>
    <row r="197" spans="1:42" s="210" customFormat="1" x14ac:dyDescent="0.2">
      <c r="A197" s="209">
        <v>96932010</v>
      </c>
      <c r="B197" s="210" t="s">
        <v>853</v>
      </c>
      <c r="C197" s="200" t="s">
        <v>537</v>
      </c>
      <c r="D197" s="205" t="s">
        <v>1006</v>
      </c>
      <c r="E197" s="126">
        <v>536</v>
      </c>
      <c r="F197" s="126" t="s">
        <v>526</v>
      </c>
      <c r="G197" s="202" t="s">
        <v>64</v>
      </c>
      <c r="H197" s="46">
        <v>20</v>
      </c>
      <c r="I197" s="202" t="s">
        <v>529</v>
      </c>
      <c r="J197" s="126" t="s">
        <v>831</v>
      </c>
      <c r="K197" s="47">
        <v>7.5</v>
      </c>
      <c r="L197" s="202" t="s">
        <v>218</v>
      </c>
      <c r="M197" s="47">
        <v>19.5</v>
      </c>
      <c r="N197" s="211">
        <v>20000</v>
      </c>
      <c r="O197" s="211">
        <v>35669.57</v>
      </c>
      <c r="P197" s="211">
        <f>ROUND((O197*$F$8/1000),0)</f>
        <v>929266</v>
      </c>
      <c r="Q197" s="211">
        <v>11241</v>
      </c>
      <c r="R197" s="211">
        <v>940507</v>
      </c>
      <c r="T197" s="138">
        <f t="shared" si="27"/>
        <v>0</v>
      </c>
      <c r="U197" s="128" t="s">
        <v>569</v>
      </c>
      <c r="V197" s="200" t="s">
        <v>158</v>
      </c>
      <c r="W197" s="126">
        <v>536</v>
      </c>
      <c r="X197" s="202" t="s">
        <v>529</v>
      </c>
      <c r="Y197" s="204"/>
      <c r="Z197" s="204"/>
      <c r="AA197" s="145"/>
      <c r="AB197" s="128" t="s">
        <v>569</v>
      </c>
      <c r="AC197" s="200" t="s">
        <v>602</v>
      </c>
      <c r="AD197" s="200" t="s">
        <v>623</v>
      </c>
      <c r="AE197" s="201" t="s">
        <v>591</v>
      </c>
      <c r="AF197" s="126">
        <v>536</v>
      </c>
      <c r="AG197" s="126">
        <v>536</v>
      </c>
      <c r="AH197" s="202" t="s">
        <v>529</v>
      </c>
      <c r="AI197" s="28">
        <v>39569</v>
      </c>
      <c r="AJ197" s="202" t="s">
        <v>64</v>
      </c>
      <c r="AK197" s="22"/>
      <c r="AL197" s="22"/>
      <c r="AM197" s="22"/>
      <c r="AN197" s="22"/>
      <c r="AO197" s="23"/>
      <c r="AP197" s="128" t="s">
        <v>570</v>
      </c>
    </row>
    <row r="198" spans="1:42" s="210" customFormat="1" x14ac:dyDescent="0.2">
      <c r="A198" s="209"/>
      <c r="B198" s="207"/>
      <c r="C198" s="205"/>
      <c r="D198" s="205"/>
      <c r="E198" s="208"/>
      <c r="F198" s="208"/>
      <c r="G198" s="206"/>
      <c r="H198" s="17"/>
      <c r="I198" s="206"/>
      <c r="J198" s="208"/>
      <c r="K198" s="194"/>
      <c r="L198" s="206"/>
      <c r="M198" s="194"/>
      <c r="N198" s="212"/>
      <c r="O198" s="212"/>
      <c r="P198" s="212"/>
      <c r="Q198" s="212"/>
      <c r="R198" s="212"/>
      <c r="S198" s="207"/>
      <c r="T198" s="195"/>
      <c r="U198" s="128" t="s">
        <v>569</v>
      </c>
      <c r="V198" s="200"/>
      <c r="W198" s="126"/>
      <c r="X198" s="202"/>
      <c r="Y198" s="204"/>
      <c r="Z198" s="204"/>
      <c r="AA198" s="145"/>
      <c r="AB198" s="128" t="s">
        <v>569</v>
      </c>
      <c r="AC198" s="200"/>
      <c r="AD198" s="200"/>
      <c r="AE198" s="201"/>
      <c r="AF198" s="126"/>
      <c r="AG198" s="126"/>
      <c r="AH198" s="202"/>
      <c r="AI198" s="28"/>
      <c r="AJ198" s="202"/>
      <c r="AK198" s="22"/>
      <c r="AL198" s="22"/>
      <c r="AM198" s="22"/>
      <c r="AN198" s="22"/>
      <c r="AO198" s="23"/>
      <c r="AP198" s="128" t="s">
        <v>570</v>
      </c>
    </row>
    <row r="199" spans="1:42" s="210" customFormat="1" x14ac:dyDescent="0.2">
      <c r="A199" s="209">
        <v>96765170</v>
      </c>
      <c r="B199" s="207" t="s">
        <v>0</v>
      </c>
      <c r="C199" s="205" t="s">
        <v>236</v>
      </c>
      <c r="D199" s="205" t="s">
        <v>1006</v>
      </c>
      <c r="E199" s="208">
        <v>557</v>
      </c>
      <c r="F199" s="208" t="s">
        <v>541</v>
      </c>
      <c r="G199" s="206" t="s">
        <v>64</v>
      </c>
      <c r="H199" s="17">
        <v>120.8</v>
      </c>
      <c r="I199" s="206" t="s">
        <v>266</v>
      </c>
      <c r="J199" s="208" t="s">
        <v>832</v>
      </c>
      <c r="K199" s="194">
        <v>4.2</v>
      </c>
      <c r="L199" s="206" t="s">
        <v>219</v>
      </c>
      <c r="M199" s="194">
        <v>9.75</v>
      </c>
      <c r="N199" s="212">
        <v>120800</v>
      </c>
      <c r="O199" s="212">
        <v>0</v>
      </c>
      <c r="P199" s="212">
        <f>ROUND((O199*$F$8/1000),0)</f>
        <v>0</v>
      </c>
      <c r="Q199" s="212"/>
      <c r="R199" s="212"/>
      <c r="S199" s="207"/>
      <c r="T199" s="195">
        <f t="shared" si="27"/>
        <v>0</v>
      </c>
      <c r="U199" s="128" t="s">
        <v>569</v>
      </c>
      <c r="V199" s="200" t="s">
        <v>236</v>
      </c>
      <c r="W199" s="126">
        <v>557</v>
      </c>
      <c r="X199" s="202" t="s">
        <v>266</v>
      </c>
      <c r="Y199" s="204"/>
      <c r="Z199" s="204"/>
      <c r="AA199" s="145"/>
      <c r="AB199" s="128" t="s">
        <v>569</v>
      </c>
      <c r="AC199" s="200" t="s">
        <v>236</v>
      </c>
      <c r="AD199" s="200" t="s">
        <v>619</v>
      </c>
      <c r="AE199" s="201" t="s">
        <v>584</v>
      </c>
      <c r="AF199" s="126">
        <v>557</v>
      </c>
      <c r="AG199" s="126">
        <v>557</v>
      </c>
      <c r="AH199" s="202" t="s">
        <v>266</v>
      </c>
      <c r="AI199" s="28"/>
      <c r="AJ199" s="202" t="s">
        <v>64</v>
      </c>
      <c r="AK199" s="22"/>
      <c r="AL199" s="22"/>
      <c r="AM199" s="22"/>
      <c r="AN199" s="22"/>
      <c r="AO199" s="23"/>
      <c r="AP199" s="128" t="s">
        <v>570</v>
      </c>
    </row>
    <row r="200" spans="1:42" s="210" customFormat="1" x14ac:dyDescent="0.2">
      <c r="A200" s="209">
        <v>96765170</v>
      </c>
      <c r="B200" s="207" t="s">
        <v>0</v>
      </c>
      <c r="C200" s="205" t="s">
        <v>542</v>
      </c>
      <c r="D200" s="205" t="s">
        <v>1006</v>
      </c>
      <c r="E200" s="208">
        <v>557</v>
      </c>
      <c r="F200" s="208" t="s">
        <v>541</v>
      </c>
      <c r="G200" s="206" t="s">
        <v>64</v>
      </c>
      <c r="H200" s="17">
        <v>41.9</v>
      </c>
      <c r="I200" s="206" t="s">
        <v>267</v>
      </c>
      <c r="J200" s="208" t="s">
        <v>833</v>
      </c>
      <c r="K200" s="194">
        <v>5</v>
      </c>
      <c r="L200" s="206" t="s">
        <v>219</v>
      </c>
      <c r="M200" s="194">
        <v>19.5</v>
      </c>
      <c r="N200" s="212"/>
      <c r="O200" s="212"/>
      <c r="P200" s="212"/>
      <c r="Q200" s="212"/>
      <c r="R200" s="212"/>
      <c r="S200" s="207"/>
      <c r="T200" s="195">
        <f t="shared" si="27"/>
        <v>0</v>
      </c>
      <c r="U200" s="128" t="s">
        <v>569</v>
      </c>
      <c r="V200" s="200" t="s">
        <v>236</v>
      </c>
      <c r="W200" s="126">
        <v>557</v>
      </c>
      <c r="X200" s="202" t="s">
        <v>267</v>
      </c>
      <c r="Y200" s="204"/>
      <c r="Z200" s="204"/>
      <c r="AA200" s="145"/>
      <c r="AB200" s="128" t="s">
        <v>569</v>
      </c>
      <c r="AC200" s="200" t="s">
        <v>620</v>
      </c>
      <c r="AD200" s="200" t="s">
        <v>619</v>
      </c>
      <c r="AE200" s="201" t="s">
        <v>584</v>
      </c>
      <c r="AF200" s="126">
        <v>557</v>
      </c>
      <c r="AG200" s="126">
        <v>557</v>
      </c>
      <c r="AH200" s="202" t="s">
        <v>267</v>
      </c>
      <c r="AI200" s="28"/>
      <c r="AJ200" s="202"/>
      <c r="AK200" s="22"/>
      <c r="AL200" s="22"/>
      <c r="AM200" s="22"/>
      <c r="AN200" s="22"/>
      <c r="AO200" s="23"/>
      <c r="AP200" s="128" t="s">
        <v>570</v>
      </c>
    </row>
    <row r="201" spans="1:42" s="210" customFormat="1" x14ac:dyDescent="0.2">
      <c r="A201" s="209">
        <v>96765170</v>
      </c>
      <c r="B201" s="207" t="s">
        <v>0</v>
      </c>
      <c r="C201" s="205" t="s">
        <v>542</v>
      </c>
      <c r="D201" s="205" t="s">
        <v>1006</v>
      </c>
      <c r="E201" s="208">
        <v>557</v>
      </c>
      <c r="F201" s="208" t="s">
        <v>541</v>
      </c>
      <c r="G201" s="206" t="s">
        <v>64</v>
      </c>
      <c r="H201" s="17">
        <v>11</v>
      </c>
      <c r="I201" s="206" t="s">
        <v>543</v>
      </c>
      <c r="J201" s="208" t="s">
        <v>834</v>
      </c>
      <c r="K201" s="194">
        <v>5</v>
      </c>
      <c r="L201" s="206" t="s">
        <v>219</v>
      </c>
      <c r="M201" s="194">
        <v>19.75</v>
      </c>
      <c r="N201" s="212"/>
      <c r="O201" s="212"/>
      <c r="P201" s="212"/>
      <c r="Q201" s="212"/>
      <c r="R201" s="212"/>
      <c r="S201" s="207"/>
      <c r="T201" s="195">
        <f t="shared" si="27"/>
        <v>0</v>
      </c>
      <c r="U201" s="128" t="s">
        <v>569</v>
      </c>
      <c r="V201" s="200" t="s">
        <v>236</v>
      </c>
      <c r="W201" s="126">
        <v>557</v>
      </c>
      <c r="X201" s="202" t="s">
        <v>543</v>
      </c>
      <c r="Y201" s="204"/>
      <c r="Z201" s="204"/>
      <c r="AA201" s="145"/>
      <c r="AB201" s="128" t="s">
        <v>569</v>
      </c>
      <c r="AC201" s="200" t="s">
        <v>620</v>
      </c>
      <c r="AD201" s="200" t="s">
        <v>619</v>
      </c>
      <c r="AE201" s="201" t="s">
        <v>584</v>
      </c>
      <c r="AF201" s="126">
        <v>557</v>
      </c>
      <c r="AG201" s="126">
        <v>557</v>
      </c>
      <c r="AH201" s="202" t="s">
        <v>543</v>
      </c>
      <c r="AI201" s="28"/>
      <c r="AJ201" s="202"/>
      <c r="AK201" s="22"/>
      <c r="AL201" s="22"/>
      <c r="AM201" s="22"/>
      <c r="AN201" s="22"/>
      <c r="AO201" s="23"/>
      <c r="AP201" s="128" t="s">
        <v>570</v>
      </c>
    </row>
    <row r="202" spans="1:42" s="210" customFormat="1" x14ac:dyDescent="0.2">
      <c r="A202" s="209">
        <v>96765170</v>
      </c>
      <c r="B202" s="207" t="s">
        <v>0</v>
      </c>
      <c r="C202" s="205" t="s">
        <v>542</v>
      </c>
      <c r="D202" s="205" t="s">
        <v>1006</v>
      </c>
      <c r="E202" s="208">
        <v>557</v>
      </c>
      <c r="F202" s="208" t="s">
        <v>541</v>
      </c>
      <c r="G202" s="206" t="s">
        <v>64</v>
      </c>
      <c r="H202" s="17">
        <v>64</v>
      </c>
      <c r="I202" s="206" t="s">
        <v>544</v>
      </c>
      <c r="J202" s="208" t="s">
        <v>835</v>
      </c>
      <c r="K202" s="194">
        <v>3</v>
      </c>
      <c r="L202" s="206" t="s">
        <v>219</v>
      </c>
      <c r="M202" s="194">
        <v>20</v>
      </c>
      <c r="N202" s="212"/>
      <c r="O202" s="212"/>
      <c r="P202" s="212"/>
      <c r="Q202" s="212"/>
      <c r="R202" s="212"/>
      <c r="S202" s="207"/>
      <c r="T202" s="195">
        <f t="shared" si="27"/>
        <v>0</v>
      </c>
      <c r="U202" s="128" t="s">
        <v>569</v>
      </c>
      <c r="V202" s="200" t="s">
        <v>236</v>
      </c>
      <c r="W202" s="126">
        <v>557</v>
      </c>
      <c r="X202" s="202" t="s">
        <v>544</v>
      </c>
      <c r="Y202" s="204"/>
      <c r="Z202" s="204"/>
      <c r="AA202" s="145"/>
      <c r="AB202" s="128" t="s">
        <v>569</v>
      </c>
      <c r="AC202" s="200" t="s">
        <v>620</v>
      </c>
      <c r="AD202" s="200" t="s">
        <v>619</v>
      </c>
      <c r="AE202" s="201" t="s">
        <v>584</v>
      </c>
      <c r="AF202" s="126">
        <v>557</v>
      </c>
      <c r="AG202" s="126">
        <v>557</v>
      </c>
      <c r="AH202" s="202" t="s">
        <v>544</v>
      </c>
      <c r="AI202" s="28"/>
      <c r="AJ202" s="202"/>
      <c r="AK202" s="22"/>
      <c r="AL202" s="22"/>
      <c r="AM202" s="22"/>
      <c r="AN202" s="22"/>
      <c r="AO202" s="23"/>
      <c r="AP202" s="128" t="s">
        <v>570</v>
      </c>
    </row>
    <row r="203" spans="1:42" s="210" customFormat="1" x14ac:dyDescent="0.2">
      <c r="A203" s="209"/>
      <c r="B203" s="207"/>
      <c r="C203" s="205"/>
      <c r="D203" s="205"/>
      <c r="E203" s="208"/>
      <c r="F203" s="208"/>
      <c r="G203" s="206"/>
      <c r="H203" s="17"/>
      <c r="I203" s="206"/>
      <c r="J203" s="208"/>
      <c r="K203" s="194"/>
      <c r="L203" s="206"/>
      <c r="M203" s="194"/>
      <c r="N203" s="96"/>
      <c r="O203" s="212"/>
      <c r="P203" s="212"/>
      <c r="Q203" s="212"/>
      <c r="R203" s="212"/>
      <c r="S203" s="207"/>
      <c r="T203" s="195"/>
      <c r="U203" s="128" t="s">
        <v>569</v>
      </c>
      <c r="V203" s="200"/>
      <c r="W203" s="126"/>
      <c r="X203" s="202"/>
      <c r="Y203" s="204"/>
      <c r="Z203" s="204"/>
      <c r="AA203" s="145"/>
      <c r="AB203" s="128" t="s">
        <v>569</v>
      </c>
      <c r="AC203" s="200"/>
      <c r="AD203" s="200"/>
      <c r="AE203" s="201"/>
      <c r="AF203" s="126"/>
      <c r="AG203" s="126"/>
      <c r="AH203" s="202"/>
      <c r="AI203" s="28"/>
      <c r="AJ203" s="202"/>
      <c r="AK203" s="22"/>
      <c r="AL203" s="22"/>
      <c r="AM203" s="22"/>
      <c r="AN203" s="22"/>
      <c r="AO203" s="23"/>
      <c r="AP203" s="128" t="s">
        <v>570</v>
      </c>
    </row>
    <row r="204" spans="1:42" s="210" customFormat="1" x14ac:dyDescent="0.2">
      <c r="A204" s="209">
        <v>96847360</v>
      </c>
      <c r="B204" s="207" t="s">
        <v>2</v>
      </c>
      <c r="C204" s="205" t="s">
        <v>552</v>
      </c>
      <c r="D204" s="205" t="s">
        <v>1006</v>
      </c>
      <c r="E204" s="208">
        <v>582</v>
      </c>
      <c r="F204" s="208" t="s">
        <v>558</v>
      </c>
      <c r="G204" s="206" t="s">
        <v>64</v>
      </c>
      <c r="H204" s="17">
        <v>750</v>
      </c>
      <c r="I204" s="206" t="s">
        <v>527</v>
      </c>
      <c r="J204" s="208" t="s">
        <v>836</v>
      </c>
      <c r="K204" s="194">
        <v>4.5</v>
      </c>
      <c r="L204" s="206" t="s">
        <v>218</v>
      </c>
      <c r="M204" s="194">
        <v>18.5</v>
      </c>
      <c r="N204" s="212">
        <v>750000</v>
      </c>
      <c r="O204" s="212">
        <v>377757</v>
      </c>
      <c r="P204" s="212">
        <f t="shared" ref="P204:P209" si="28">ROUND((O204*$F$8/1000),0)</f>
        <v>9841352</v>
      </c>
      <c r="Q204" s="212">
        <v>108899</v>
      </c>
      <c r="R204" s="212">
        <v>9950251</v>
      </c>
      <c r="S204" s="207"/>
      <c r="T204" s="195">
        <f t="shared" si="27"/>
        <v>0</v>
      </c>
      <c r="U204" s="128" t="s">
        <v>569</v>
      </c>
      <c r="V204" s="200" t="s">
        <v>552</v>
      </c>
      <c r="W204" s="126">
        <v>582</v>
      </c>
      <c r="X204" s="202" t="s">
        <v>527</v>
      </c>
      <c r="Y204" s="204"/>
      <c r="Z204" s="204"/>
      <c r="AA204" s="145"/>
      <c r="AB204" s="128" t="s">
        <v>569</v>
      </c>
      <c r="AC204" s="200" t="s">
        <v>552</v>
      </c>
      <c r="AD204" s="200" t="s">
        <v>621</v>
      </c>
      <c r="AE204" s="201" t="s">
        <v>584</v>
      </c>
      <c r="AF204" s="126">
        <v>582</v>
      </c>
      <c r="AG204" s="126">
        <v>582</v>
      </c>
      <c r="AH204" s="202" t="s">
        <v>527</v>
      </c>
      <c r="AI204" s="28">
        <v>39904</v>
      </c>
      <c r="AJ204" s="202" t="s">
        <v>64</v>
      </c>
      <c r="AK204" s="22"/>
      <c r="AL204" s="22"/>
      <c r="AM204" s="22"/>
      <c r="AN204" s="22"/>
      <c r="AO204" s="23"/>
      <c r="AP204" s="128" t="s">
        <v>570</v>
      </c>
    </row>
    <row r="205" spans="1:42" s="210" customFormat="1" x14ac:dyDescent="0.2">
      <c r="A205" s="209">
        <v>96847360</v>
      </c>
      <c r="B205" s="207" t="s">
        <v>2</v>
      </c>
      <c r="C205" s="205" t="s">
        <v>553</v>
      </c>
      <c r="D205" s="205" t="s">
        <v>1006</v>
      </c>
      <c r="E205" s="208">
        <v>582</v>
      </c>
      <c r="F205" s="208" t="s">
        <v>558</v>
      </c>
      <c r="G205" s="206" t="s">
        <v>64</v>
      </c>
      <c r="H205" s="17">
        <v>45</v>
      </c>
      <c r="I205" s="206" t="s">
        <v>528</v>
      </c>
      <c r="J205" s="208" t="s">
        <v>837</v>
      </c>
      <c r="K205" s="194">
        <v>4.5</v>
      </c>
      <c r="L205" s="206" t="s">
        <v>218</v>
      </c>
      <c r="M205" s="194">
        <v>18.5</v>
      </c>
      <c r="N205" s="212">
        <v>45000</v>
      </c>
      <c r="O205" s="212">
        <v>22978</v>
      </c>
      <c r="P205" s="212">
        <f t="shared" si="28"/>
        <v>598624</v>
      </c>
      <c r="Q205" s="212">
        <v>6624</v>
      </c>
      <c r="R205" s="212">
        <v>605248</v>
      </c>
      <c r="S205" s="207"/>
      <c r="T205" s="195">
        <f t="shared" si="27"/>
        <v>0</v>
      </c>
      <c r="U205" s="128" t="s">
        <v>569</v>
      </c>
      <c r="V205" s="200" t="s">
        <v>552</v>
      </c>
      <c r="W205" s="126">
        <v>582</v>
      </c>
      <c r="X205" s="202" t="s">
        <v>528</v>
      </c>
      <c r="Y205" s="204"/>
      <c r="Z205" s="204"/>
      <c r="AA205" s="145"/>
      <c r="AB205" s="128" t="s">
        <v>569</v>
      </c>
      <c r="AC205" s="200" t="s">
        <v>622</v>
      </c>
      <c r="AD205" s="200" t="s">
        <v>621</v>
      </c>
      <c r="AE205" s="201" t="s">
        <v>584</v>
      </c>
      <c r="AF205" s="126">
        <v>582</v>
      </c>
      <c r="AG205" s="126">
        <v>582</v>
      </c>
      <c r="AH205" s="202" t="s">
        <v>528</v>
      </c>
      <c r="AI205" s="28">
        <v>39904</v>
      </c>
      <c r="AJ205" s="202" t="s">
        <v>64</v>
      </c>
      <c r="AK205" s="22"/>
      <c r="AL205" s="22"/>
      <c r="AM205" s="22"/>
      <c r="AN205" s="22"/>
      <c r="AO205" s="23"/>
      <c r="AP205" s="128" t="s">
        <v>570</v>
      </c>
    </row>
    <row r="206" spans="1:42" s="210" customFormat="1" x14ac:dyDescent="0.2">
      <c r="A206" s="209">
        <v>96847360</v>
      </c>
      <c r="B206" s="207" t="s">
        <v>2</v>
      </c>
      <c r="C206" s="205" t="s">
        <v>553</v>
      </c>
      <c r="D206" s="205" t="s">
        <v>1006</v>
      </c>
      <c r="E206" s="208">
        <v>582</v>
      </c>
      <c r="F206" s="208" t="s">
        <v>558</v>
      </c>
      <c r="G206" s="206" t="s">
        <v>64</v>
      </c>
      <c r="H206" s="17">
        <v>19</v>
      </c>
      <c r="I206" s="206" t="s">
        <v>480</v>
      </c>
      <c r="J206" s="208" t="s">
        <v>838</v>
      </c>
      <c r="K206" s="194">
        <v>4.5</v>
      </c>
      <c r="L206" s="206" t="s">
        <v>218</v>
      </c>
      <c r="M206" s="194">
        <v>18.5</v>
      </c>
      <c r="N206" s="212">
        <v>19000</v>
      </c>
      <c r="O206" s="212">
        <v>25856</v>
      </c>
      <c r="P206" s="212">
        <f t="shared" si="28"/>
        <v>673602</v>
      </c>
      <c r="Q206" s="212">
        <v>7454</v>
      </c>
      <c r="R206" s="212">
        <v>681056</v>
      </c>
      <c r="S206" s="207"/>
      <c r="T206" s="195">
        <f t="shared" si="27"/>
        <v>0</v>
      </c>
      <c r="U206" s="128" t="s">
        <v>569</v>
      </c>
      <c r="V206" s="200" t="s">
        <v>552</v>
      </c>
      <c r="W206" s="126">
        <v>582</v>
      </c>
      <c r="X206" s="202" t="s">
        <v>480</v>
      </c>
      <c r="Y206" s="204"/>
      <c r="Z206" s="204"/>
      <c r="AA206" s="145"/>
      <c r="AB206" s="128" t="s">
        <v>569</v>
      </c>
      <c r="AC206" s="200" t="s">
        <v>622</v>
      </c>
      <c r="AD206" s="200" t="s">
        <v>621</v>
      </c>
      <c r="AE206" s="201" t="s">
        <v>584</v>
      </c>
      <c r="AF206" s="126">
        <v>582</v>
      </c>
      <c r="AG206" s="126">
        <v>582</v>
      </c>
      <c r="AH206" s="202" t="s">
        <v>480</v>
      </c>
      <c r="AI206" s="28">
        <v>39904</v>
      </c>
      <c r="AJ206" s="202" t="s">
        <v>64</v>
      </c>
      <c r="AK206" s="22"/>
      <c r="AL206" s="22"/>
      <c r="AM206" s="22"/>
      <c r="AN206" s="22"/>
      <c r="AO206" s="23"/>
      <c r="AP206" s="128" t="s">
        <v>570</v>
      </c>
    </row>
    <row r="207" spans="1:42" s="210" customFormat="1" x14ac:dyDescent="0.2">
      <c r="A207" s="209">
        <v>96847360</v>
      </c>
      <c r="B207" s="207" t="s">
        <v>2</v>
      </c>
      <c r="C207" s="205" t="s">
        <v>553</v>
      </c>
      <c r="D207" s="205" t="s">
        <v>1006</v>
      </c>
      <c r="E207" s="208">
        <v>582</v>
      </c>
      <c r="F207" s="208" t="s">
        <v>558</v>
      </c>
      <c r="G207" s="206" t="s">
        <v>64</v>
      </c>
      <c r="H207" s="17">
        <v>9</v>
      </c>
      <c r="I207" s="206" t="s">
        <v>481</v>
      </c>
      <c r="J207" s="208" t="s">
        <v>839</v>
      </c>
      <c r="K207" s="194">
        <v>4.5</v>
      </c>
      <c r="L207" s="206" t="s">
        <v>218</v>
      </c>
      <c r="M207" s="194">
        <v>18.5</v>
      </c>
      <c r="N207" s="212">
        <v>9000</v>
      </c>
      <c r="O207" s="212">
        <v>12248</v>
      </c>
      <c r="P207" s="212">
        <f>ROUND((O207*$F$8/1000),0)</f>
        <v>319086</v>
      </c>
      <c r="Q207" s="212">
        <v>3530</v>
      </c>
      <c r="R207" s="212">
        <v>322616</v>
      </c>
      <c r="S207" s="207"/>
      <c r="T207" s="195">
        <f t="shared" si="27"/>
        <v>0</v>
      </c>
      <c r="U207" s="128" t="s">
        <v>569</v>
      </c>
      <c r="V207" s="200" t="s">
        <v>552</v>
      </c>
      <c r="W207" s="126">
        <v>582</v>
      </c>
      <c r="X207" s="202" t="s">
        <v>481</v>
      </c>
      <c r="Y207" s="204"/>
      <c r="Z207" s="204"/>
      <c r="AA207" s="145"/>
      <c r="AB207" s="128" t="s">
        <v>569</v>
      </c>
      <c r="AC207" s="200" t="s">
        <v>622</v>
      </c>
      <c r="AD207" s="200" t="s">
        <v>621</v>
      </c>
      <c r="AE207" s="201" t="s">
        <v>584</v>
      </c>
      <c r="AF207" s="126">
        <v>582</v>
      </c>
      <c r="AG207" s="126">
        <v>582</v>
      </c>
      <c r="AH207" s="202" t="s">
        <v>481</v>
      </c>
      <c r="AI207" s="28">
        <v>39904</v>
      </c>
      <c r="AJ207" s="202" t="s">
        <v>64</v>
      </c>
      <c r="AK207" s="22"/>
      <c r="AL207" s="22"/>
      <c r="AM207" s="22"/>
      <c r="AN207" s="22"/>
      <c r="AO207" s="23"/>
      <c r="AP207" s="128" t="s">
        <v>570</v>
      </c>
    </row>
    <row r="208" spans="1:42" s="210" customFormat="1" x14ac:dyDescent="0.2">
      <c r="A208" s="209">
        <v>96847360</v>
      </c>
      <c r="B208" s="207" t="s">
        <v>2</v>
      </c>
      <c r="C208" s="205" t="s">
        <v>553</v>
      </c>
      <c r="D208" s="205" t="s">
        <v>1006</v>
      </c>
      <c r="E208" s="208">
        <v>582</v>
      </c>
      <c r="F208" s="208" t="s">
        <v>558</v>
      </c>
      <c r="G208" s="206" t="s">
        <v>64</v>
      </c>
      <c r="H208" s="17">
        <v>24.6</v>
      </c>
      <c r="I208" s="206" t="s">
        <v>529</v>
      </c>
      <c r="J208" s="208" t="s">
        <v>840</v>
      </c>
      <c r="K208" s="194">
        <v>4.5</v>
      </c>
      <c r="L208" s="206" t="s">
        <v>218</v>
      </c>
      <c r="M208" s="194">
        <v>18.5</v>
      </c>
      <c r="N208" s="212">
        <v>24600</v>
      </c>
      <c r="O208" s="212">
        <v>33477</v>
      </c>
      <c r="P208" s="212">
        <f t="shared" si="28"/>
        <v>872145</v>
      </c>
      <c r="Q208" s="212">
        <v>9650</v>
      </c>
      <c r="R208" s="212">
        <v>881795</v>
      </c>
      <c r="S208" s="207"/>
      <c r="T208" s="195">
        <f t="shared" si="27"/>
        <v>0</v>
      </c>
      <c r="U208" s="128" t="s">
        <v>569</v>
      </c>
      <c r="V208" s="200" t="s">
        <v>552</v>
      </c>
      <c r="W208" s="126">
        <v>582</v>
      </c>
      <c r="X208" s="202" t="s">
        <v>529</v>
      </c>
      <c r="Y208" s="204"/>
      <c r="Z208" s="204"/>
      <c r="AA208" s="145"/>
      <c r="AB208" s="128" t="s">
        <v>569</v>
      </c>
      <c r="AC208" s="200" t="s">
        <v>622</v>
      </c>
      <c r="AD208" s="200" t="s">
        <v>621</v>
      </c>
      <c r="AE208" s="201" t="s">
        <v>584</v>
      </c>
      <c r="AF208" s="126">
        <v>582</v>
      </c>
      <c r="AG208" s="126">
        <v>582</v>
      </c>
      <c r="AH208" s="202" t="s">
        <v>529</v>
      </c>
      <c r="AI208" s="28">
        <v>39904</v>
      </c>
      <c r="AJ208" s="202" t="s">
        <v>64</v>
      </c>
      <c r="AK208" s="22"/>
      <c r="AL208" s="22"/>
      <c r="AM208" s="22"/>
      <c r="AN208" s="22"/>
      <c r="AO208" s="23"/>
      <c r="AP208" s="128" t="s">
        <v>570</v>
      </c>
    </row>
    <row r="209" spans="1:42" s="210" customFormat="1" x14ac:dyDescent="0.2">
      <c r="A209" s="209">
        <v>96847360</v>
      </c>
      <c r="B209" s="207" t="s">
        <v>2</v>
      </c>
      <c r="C209" s="205" t="s">
        <v>553</v>
      </c>
      <c r="D209" s="205" t="s">
        <v>1006</v>
      </c>
      <c r="E209" s="208">
        <v>582</v>
      </c>
      <c r="F209" s="208" t="s">
        <v>558</v>
      </c>
      <c r="G209" s="206" t="s">
        <v>64</v>
      </c>
      <c r="H209" s="17">
        <v>112.4</v>
      </c>
      <c r="I209" s="206" t="s">
        <v>560</v>
      </c>
      <c r="J209" s="208" t="s">
        <v>841</v>
      </c>
      <c r="K209" s="194">
        <v>4.5</v>
      </c>
      <c r="L209" s="206" t="s">
        <v>218</v>
      </c>
      <c r="M209" s="194">
        <v>18.5</v>
      </c>
      <c r="N209" s="212">
        <v>112400</v>
      </c>
      <c r="O209" s="212">
        <v>152960</v>
      </c>
      <c r="P209" s="212">
        <f t="shared" si="28"/>
        <v>3984925</v>
      </c>
      <c r="Q209" s="212">
        <v>44092</v>
      </c>
      <c r="R209" s="212">
        <v>4029017</v>
      </c>
      <c r="S209" s="207"/>
      <c r="T209" s="195">
        <f t="shared" si="27"/>
        <v>0</v>
      </c>
      <c r="U209" s="128" t="s">
        <v>569</v>
      </c>
      <c r="V209" s="200" t="s">
        <v>552</v>
      </c>
      <c r="W209" s="126">
        <v>582</v>
      </c>
      <c r="X209" s="202" t="s">
        <v>560</v>
      </c>
      <c r="Y209" s="204"/>
      <c r="Z209" s="204"/>
      <c r="AA209" s="145"/>
      <c r="AB209" s="128" t="s">
        <v>569</v>
      </c>
      <c r="AC209" s="200" t="s">
        <v>622</v>
      </c>
      <c r="AD209" s="200" t="s">
        <v>621</v>
      </c>
      <c r="AE209" s="201" t="s">
        <v>584</v>
      </c>
      <c r="AF209" s="126">
        <v>582</v>
      </c>
      <c r="AG209" s="126">
        <v>582</v>
      </c>
      <c r="AH209" s="202" t="s">
        <v>560</v>
      </c>
      <c r="AI209" s="28">
        <v>39904</v>
      </c>
      <c r="AJ209" s="202" t="s">
        <v>64</v>
      </c>
      <c r="AK209" s="22"/>
      <c r="AL209" s="22"/>
      <c r="AM209" s="22"/>
      <c r="AN209" s="22"/>
      <c r="AO209" s="23"/>
      <c r="AP209" s="128" t="s">
        <v>570</v>
      </c>
    </row>
    <row r="210" spans="1:42" s="210" customFormat="1" x14ac:dyDescent="0.2">
      <c r="A210" s="209"/>
      <c r="B210" s="207"/>
      <c r="C210" s="205"/>
      <c r="D210" s="205"/>
      <c r="E210" s="208"/>
      <c r="F210" s="208"/>
      <c r="G210" s="206"/>
      <c r="H210" s="17"/>
      <c r="I210" s="206"/>
      <c r="J210" s="208"/>
      <c r="K210" s="194"/>
      <c r="L210" s="206"/>
      <c r="M210" s="194"/>
      <c r="N210" s="96"/>
      <c r="O210" s="212"/>
      <c r="P210" s="212"/>
      <c r="Q210" s="212"/>
      <c r="R210" s="212"/>
      <c r="S210" s="207"/>
      <c r="T210" s="195"/>
      <c r="U210" s="128" t="s">
        <v>569</v>
      </c>
      <c r="V210" s="200"/>
      <c r="W210" s="126"/>
      <c r="X210" s="202"/>
      <c r="Y210" s="204"/>
      <c r="Z210" s="204"/>
      <c r="AA210" s="145"/>
      <c r="AB210" s="128" t="s">
        <v>569</v>
      </c>
      <c r="AC210" s="200"/>
      <c r="AD210" s="200"/>
      <c r="AE210" s="201"/>
      <c r="AF210" s="126"/>
      <c r="AG210" s="126"/>
      <c r="AH210" s="202"/>
      <c r="AI210" s="28"/>
      <c r="AJ210" s="202"/>
      <c r="AK210" s="22"/>
      <c r="AL210" s="22"/>
      <c r="AM210" s="22"/>
      <c r="AN210" s="22"/>
      <c r="AO210" s="23"/>
      <c r="AP210" s="128" t="s">
        <v>570</v>
      </c>
    </row>
    <row r="211" spans="1:42" s="210" customFormat="1" x14ac:dyDescent="0.2">
      <c r="A211" s="209">
        <v>96932010</v>
      </c>
      <c r="B211" s="207" t="s">
        <v>853</v>
      </c>
      <c r="C211" s="205" t="s">
        <v>158</v>
      </c>
      <c r="D211" s="205" t="s">
        <v>1006</v>
      </c>
      <c r="E211" s="208">
        <v>607</v>
      </c>
      <c r="F211" s="208" t="s">
        <v>629</v>
      </c>
      <c r="G211" s="206" t="s">
        <v>133</v>
      </c>
      <c r="H211" s="17">
        <v>52800000</v>
      </c>
      <c r="I211" s="206" t="s">
        <v>465</v>
      </c>
      <c r="J211" s="208" t="s">
        <v>842</v>
      </c>
      <c r="K211" s="194">
        <v>7.5</v>
      </c>
      <c r="L211" s="206" t="s">
        <v>221</v>
      </c>
      <c r="M211" s="194">
        <v>9.75</v>
      </c>
      <c r="N211" s="212">
        <v>52800000000</v>
      </c>
      <c r="O211" s="212">
        <v>0</v>
      </c>
      <c r="P211" s="212">
        <v>0</v>
      </c>
      <c r="Q211" s="212"/>
      <c r="R211" s="212"/>
      <c r="S211" s="207"/>
      <c r="T211" s="195">
        <f>P211+Q211-R211</f>
        <v>0</v>
      </c>
      <c r="U211" s="128" t="s">
        <v>569</v>
      </c>
      <c r="V211" s="200" t="s">
        <v>158</v>
      </c>
      <c r="W211" s="126">
        <v>607</v>
      </c>
      <c r="X211" s="202" t="s">
        <v>465</v>
      </c>
      <c r="Y211" s="204"/>
      <c r="Z211" s="204"/>
      <c r="AA211" s="145"/>
      <c r="AB211" s="128" t="s">
        <v>569</v>
      </c>
      <c r="AC211" s="200" t="s">
        <v>158</v>
      </c>
      <c r="AD211" s="201" t="s">
        <v>601</v>
      </c>
      <c r="AE211" s="201" t="s">
        <v>591</v>
      </c>
      <c r="AF211" s="126">
        <v>607</v>
      </c>
      <c r="AG211" s="126">
        <v>607</v>
      </c>
      <c r="AH211" s="202" t="s">
        <v>465</v>
      </c>
      <c r="AI211" s="28">
        <v>40026</v>
      </c>
      <c r="AJ211" s="202" t="s">
        <v>133</v>
      </c>
      <c r="AK211" s="22"/>
      <c r="AL211" s="22"/>
      <c r="AM211" s="22"/>
      <c r="AN211" s="22"/>
      <c r="AO211" s="23"/>
      <c r="AP211" s="128" t="s">
        <v>570</v>
      </c>
    </row>
    <row r="212" spans="1:42" s="210" customFormat="1" x14ac:dyDescent="0.2">
      <c r="A212" s="209">
        <v>96932010</v>
      </c>
      <c r="B212" s="207" t="s">
        <v>853</v>
      </c>
      <c r="C212" s="205" t="s">
        <v>158</v>
      </c>
      <c r="D212" s="205" t="s">
        <v>1006</v>
      </c>
      <c r="E212" s="208">
        <v>607</v>
      </c>
      <c r="F212" s="208" t="s">
        <v>629</v>
      </c>
      <c r="G212" s="206" t="s">
        <v>133</v>
      </c>
      <c r="H212" s="17">
        <v>2700000</v>
      </c>
      <c r="I212" s="206" t="s">
        <v>630</v>
      </c>
      <c r="J212" s="208" t="s">
        <v>843</v>
      </c>
      <c r="K212" s="194">
        <v>9</v>
      </c>
      <c r="L212" s="206" t="s">
        <v>221</v>
      </c>
      <c r="M212" s="194">
        <v>9.75</v>
      </c>
      <c r="N212" s="212">
        <v>2700000000</v>
      </c>
      <c r="O212" s="212">
        <v>0</v>
      </c>
      <c r="P212" s="212">
        <f>ROUND((O212/1000),0)</f>
        <v>0</v>
      </c>
      <c r="Q212" s="212"/>
      <c r="R212" s="212"/>
      <c r="S212" s="207"/>
      <c r="T212" s="195">
        <f>P212+Q212-R212</f>
        <v>0</v>
      </c>
      <c r="U212" s="128" t="s">
        <v>569</v>
      </c>
      <c r="V212" s="200" t="s">
        <v>158</v>
      </c>
      <c r="W212" s="126">
        <v>607</v>
      </c>
      <c r="X212" s="202" t="s">
        <v>630</v>
      </c>
      <c r="Y212" s="204"/>
      <c r="Z212" s="204"/>
      <c r="AA212" s="145"/>
      <c r="AB212" s="128" t="s">
        <v>569</v>
      </c>
      <c r="AC212" s="200" t="s">
        <v>602</v>
      </c>
      <c r="AD212" s="201" t="s">
        <v>601</v>
      </c>
      <c r="AE212" s="201" t="s">
        <v>591</v>
      </c>
      <c r="AF212" s="126">
        <v>607</v>
      </c>
      <c r="AG212" s="126">
        <v>607</v>
      </c>
      <c r="AH212" s="202" t="s">
        <v>630</v>
      </c>
      <c r="AI212" s="28">
        <v>40026</v>
      </c>
      <c r="AJ212" s="202" t="s">
        <v>133</v>
      </c>
      <c r="AK212" s="22"/>
      <c r="AL212" s="22"/>
      <c r="AM212" s="22"/>
      <c r="AN212" s="22"/>
      <c r="AO212" s="23"/>
      <c r="AP212" s="128" t="s">
        <v>570</v>
      </c>
    </row>
    <row r="213" spans="1:42" s="210" customFormat="1" x14ac:dyDescent="0.2">
      <c r="A213" s="209">
        <v>96932010</v>
      </c>
      <c r="B213" s="207" t="s">
        <v>853</v>
      </c>
      <c r="C213" s="205" t="s">
        <v>158</v>
      </c>
      <c r="D213" s="205" t="s">
        <v>1006</v>
      </c>
      <c r="E213" s="208">
        <v>607</v>
      </c>
      <c r="F213" s="208" t="s">
        <v>629</v>
      </c>
      <c r="G213" s="206" t="s">
        <v>133</v>
      </c>
      <c r="H213" s="17">
        <v>4500000</v>
      </c>
      <c r="I213" s="206" t="s">
        <v>483</v>
      </c>
      <c r="J213" s="208" t="s">
        <v>844</v>
      </c>
      <c r="K213" s="194">
        <v>0</v>
      </c>
      <c r="L213" s="206" t="s">
        <v>221</v>
      </c>
      <c r="M213" s="194">
        <v>10</v>
      </c>
      <c r="N213" s="212">
        <v>4500000000</v>
      </c>
      <c r="O213" s="212">
        <v>0</v>
      </c>
      <c r="P213" s="212">
        <f t="shared" ref="P213" si="29">ROUND((O213/1000),0)</f>
        <v>0</v>
      </c>
      <c r="Q213" s="212"/>
      <c r="R213" s="212"/>
      <c r="S213" s="207"/>
      <c r="T213" s="195">
        <f t="shared" si="27"/>
        <v>0</v>
      </c>
      <c r="U213" s="128" t="s">
        <v>569</v>
      </c>
      <c r="V213" s="200" t="s">
        <v>158</v>
      </c>
      <c r="W213" s="126">
        <v>607</v>
      </c>
      <c r="X213" s="202" t="s">
        <v>483</v>
      </c>
      <c r="Y213" s="204"/>
      <c r="Z213" s="204"/>
      <c r="AA213" s="145"/>
      <c r="AB213" s="128" t="s">
        <v>569</v>
      </c>
      <c r="AC213" s="200" t="s">
        <v>602</v>
      </c>
      <c r="AD213" s="201" t="s">
        <v>601</v>
      </c>
      <c r="AE213" s="201" t="s">
        <v>591</v>
      </c>
      <c r="AF213" s="126">
        <v>607</v>
      </c>
      <c r="AG213" s="126">
        <v>607</v>
      </c>
      <c r="AH213" s="202" t="s">
        <v>483</v>
      </c>
      <c r="AI213" s="28">
        <v>40026</v>
      </c>
      <c r="AJ213" s="202" t="s">
        <v>133</v>
      </c>
      <c r="AK213" s="22"/>
      <c r="AL213" s="22"/>
      <c r="AM213" s="22"/>
      <c r="AN213" s="22"/>
      <c r="AO213" s="23"/>
      <c r="AP213" s="128" t="s">
        <v>570</v>
      </c>
    </row>
    <row r="214" spans="1:42" s="210" customFormat="1" x14ac:dyDescent="0.2">
      <c r="A214" s="209"/>
      <c r="B214" s="207"/>
      <c r="C214" s="205"/>
      <c r="D214" s="205"/>
      <c r="E214" s="208"/>
      <c r="F214" s="208"/>
      <c r="G214" s="206"/>
      <c r="H214" s="17"/>
      <c r="I214" s="206"/>
      <c r="J214" s="208"/>
      <c r="K214" s="194"/>
      <c r="L214" s="206"/>
      <c r="M214" s="194"/>
      <c r="N214" s="212"/>
      <c r="O214" s="212"/>
      <c r="P214" s="212"/>
      <c r="Q214" s="212"/>
      <c r="R214" s="212"/>
      <c r="S214" s="207"/>
      <c r="T214" s="195"/>
      <c r="U214" s="128" t="s">
        <v>569</v>
      </c>
      <c r="V214" s="200"/>
      <c r="W214" s="126"/>
      <c r="X214" s="202"/>
      <c r="Y214" s="204"/>
      <c r="Z214" s="204"/>
      <c r="AA214" s="145"/>
      <c r="AB214" s="128" t="s">
        <v>569</v>
      </c>
      <c r="AC214" s="200"/>
      <c r="AD214" s="200"/>
      <c r="AE214" s="201"/>
      <c r="AF214" s="126"/>
      <c r="AG214" s="126"/>
      <c r="AH214" s="202"/>
      <c r="AI214" s="28"/>
      <c r="AJ214" s="202"/>
      <c r="AK214" s="22"/>
      <c r="AL214" s="22"/>
      <c r="AM214" s="22"/>
      <c r="AN214" s="22"/>
      <c r="AO214" s="23"/>
      <c r="AP214" s="128" t="s">
        <v>570</v>
      </c>
    </row>
    <row r="215" spans="1:42" s="210" customFormat="1" x14ac:dyDescent="0.2">
      <c r="A215" s="209">
        <v>96785590</v>
      </c>
      <c r="B215" s="207" t="s">
        <v>1</v>
      </c>
      <c r="C215" s="205" t="s">
        <v>647</v>
      </c>
      <c r="D215" s="205" t="s">
        <v>1006</v>
      </c>
      <c r="E215" s="208">
        <v>626</v>
      </c>
      <c r="F215" s="208" t="s">
        <v>638</v>
      </c>
      <c r="G215" s="206" t="s">
        <v>504</v>
      </c>
      <c r="H215" s="17">
        <v>100000</v>
      </c>
      <c r="I215" s="206" t="s">
        <v>645</v>
      </c>
      <c r="J215" s="208" t="s">
        <v>845</v>
      </c>
      <c r="K215" s="194">
        <v>0</v>
      </c>
      <c r="L215" s="206" t="s">
        <v>220</v>
      </c>
      <c r="M215" s="194">
        <v>0.5</v>
      </c>
      <c r="N215" s="212"/>
      <c r="O215" s="212"/>
      <c r="P215" s="212"/>
      <c r="Q215" s="212"/>
      <c r="R215" s="212"/>
      <c r="S215" s="207"/>
      <c r="T215" s="195">
        <f t="shared" si="27"/>
        <v>0</v>
      </c>
      <c r="U215" s="128" t="s">
        <v>569</v>
      </c>
      <c r="V215" s="200" t="s">
        <v>87</v>
      </c>
      <c r="W215" s="126">
        <v>626</v>
      </c>
      <c r="X215" s="202" t="s">
        <v>645</v>
      </c>
      <c r="Y215" s="204"/>
      <c r="Z215" s="204"/>
      <c r="AA215" s="145"/>
      <c r="AB215" s="128" t="s">
        <v>569</v>
      </c>
      <c r="AC215" s="200" t="s">
        <v>87</v>
      </c>
      <c r="AD215" s="200" t="s">
        <v>648</v>
      </c>
      <c r="AE215" s="201" t="s">
        <v>584</v>
      </c>
      <c r="AF215" s="126">
        <v>626</v>
      </c>
      <c r="AG215" s="126">
        <v>626</v>
      </c>
      <c r="AH215" s="202" t="s">
        <v>645</v>
      </c>
      <c r="AI215" s="28"/>
      <c r="AJ215" s="202"/>
      <c r="AK215" s="22"/>
      <c r="AL215" s="22"/>
      <c r="AM215" s="22"/>
      <c r="AN215" s="22"/>
      <c r="AO215" s="23"/>
      <c r="AP215" s="128" t="s">
        <v>570</v>
      </c>
    </row>
    <row r="216" spans="1:42" s="210" customFormat="1" x14ac:dyDescent="0.2">
      <c r="A216" s="209">
        <v>96785590</v>
      </c>
      <c r="B216" s="207" t="s">
        <v>1</v>
      </c>
      <c r="C216" s="205" t="s">
        <v>647</v>
      </c>
      <c r="D216" s="205" t="s">
        <v>1006</v>
      </c>
      <c r="E216" s="208">
        <v>626</v>
      </c>
      <c r="F216" s="208" t="s">
        <v>638</v>
      </c>
      <c r="G216" s="206" t="s">
        <v>504</v>
      </c>
      <c r="H216" s="17">
        <v>100000</v>
      </c>
      <c r="I216" s="206" t="s">
        <v>646</v>
      </c>
      <c r="J216" s="208" t="s">
        <v>846</v>
      </c>
      <c r="K216" s="194">
        <v>0</v>
      </c>
      <c r="L216" s="206" t="s">
        <v>220</v>
      </c>
      <c r="M216" s="194">
        <v>0.25</v>
      </c>
      <c r="N216" s="212"/>
      <c r="O216" s="212"/>
      <c r="P216" s="212"/>
      <c r="Q216" s="212"/>
      <c r="R216" s="212"/>
      <c r="S216" s="207"/>
      <c r="T216" s="195">
        <f t="shared" si="27"/>
        <v>0</v>
      </c>
      <c r="U216" s="128" t="s">
        <v>569</v>
      </c>
      <c r="V216" s="200" t="s">
        <v>87</v>
      </c>
      <c r="W216" s="126">
        <v>626</v>
      </c>
      <c r="X216" s="202" t="s">
        <v>646</v>
      </c>
      <c r="Y216" s="204"/>
      <c r="Z216" s="204"/>
      <c r="AA216" s="145"/>
      <c r="AB216" s="128" t="s">
        <v>569</v>
      </c>
      <c r="AC216" s="200" t="s">
        <v>87</v>
      </c>
      <c r="AD216" s="200" t="s">
        <v>648</v>
      </c>
      <c r="AE216" s="201" t="s">
        <v>584</v>
      </c>
      <c r="AF216" s="126">
        <v>626</v>
      </c>
      <c r="AG216" s="126">
        <v>626</v>
      </c>
      <c r="AH216" s="202" t="s">
        <v>646</v>
      </c>
      <c r="AI216" s="28"/>
      <c r="AJ216" s="202"/>
      <c r="AK216" s="22"/>
      <c r="AL216" s="22"/>
      <c r="AM216" s="22"/>
      <c r="AN216" s="22"/>
      <c r="AO216" s="23"/>
      <c r="AP216" s="128" t="s">
        <v>570</v>
      </c>
    </row>
    <row r="217" spans="1:42" s="210" customFormat="1" x14ac:dyDescent="0.2">
      <c r="A217" s="209">
        <v>96948880</v>
      </c>
      <c r="B217" s="207" t="s">
        <v>3</v>
      </c>
      <c r="C217" s="205" t="s">
        <v>118</v>
      </c>
      <c r="D217" s="205" t="s">
        <v>1006</v>
      </c>
      <c r="E217" s="208">
        <v>628</v>
      </c>
      <c r="F217" s="208" t="s">
        <v>651</v>
      </c>
      <c r="G217" s="206" t="s">
        <v>133</v>
      </c>
      <c r="H217" s="17">
        <v>33500000</v>
      </c>
      <c r="I217" s="206" t="s">
        <v>653</v>
      </c>
      <c r="J217" s="208" t="s">
        <v>847</v>
      </c>
      <c r="K217" s="194">
        <v>6.5</v>
      </c>
      <c r="L217" s="206" t="s">
        <v>221</v>
      </c>
      <c r="M217" s="194">
        <v>7.25</v>
      </c>
      <c r="N217" s="212">
        <v>33500000000</v>
      </c>
      <c r="O217" s="212">
        <v>0</v>
      </c>
      <c r="P217" s="212">
        <f t="shared" ref="P217:P222" si="30">ROUND((O217/1000),0)</f>
        <v>0</v>
      </c>
      <c r="Q217" s="212">
        <v>0</v>
      </c>
      <c r="R217" s="212">
        <v>0</v>
      </c>
      <c r="S217" s="207"/>
      <c r="T217" s="195">
        <f t="shared" si="27"/>
        <v>0</v>
      </c>
      <c r="U217" s="128" t="s">
        <v>569</v>
      </c>
      <c r="V217" s="200" t="s">
        <v>118</v>
      </c>
      <c r="W217" s="126">
        <v>628</v>
      </c>
      <c r="X217" s="202" t="s">
        <v>653</v>
      </c>
      <c r="Y217" s="204"/>
      <c r="Z217" s="204"/>
      <c r="AA217" s="145"/>
      <c r="AB217" s="128" t="s">
        <v>569</v>
      </c>
      <c r="AC217" s="200" t="s">
        <v>118</v>
      </c>
      <c r="AD217" s="200" t="s">
        <v>624</v>
      </c>
      <c r="AE217" s="201" t="s">
        <v>584</v>
      </c>
      <c r="AF217" s="126">
        <v>628</v>
      </c>
      <c r="AG217" s="126">
        <v>628</v>
      </c>
      <c r="AH217" s="202" t="s">
        <v>653</v>
      </c>
      <c r="AI217" s="28">
        <v>40238</v>
      </c>
      <c r="AJ217" s="202" t="s">
        <v>133</v>
      </c>
      <c r="AK217" s="22"/>
      <c r="AL217" s="22"/>
      <c r="AM217" s="22"/>
      <c r="AN217" s="22"/>
      <c r="AO217" s="23"/>
      <c r="AP217" s="128" t="s">
        <v>570</v>
      </c>
    </row>
    <row r="218" spans="1:42" s="210" customFormat="1" x14ac:dyDescent="0.2">
      <c r="A218" s="209">
        <v>96948880</v>
      </c>
      <c r="B218" s="207" t="s">
        <v>3</v>
      </c>
      <c r="C218" s="205" t="s">
        <v>118</v>
      </c>
      <c r="D218" s="205" t="s">
        <v>1006</v>
      </c>
      <c r="E218" s="208">
        <v>628</v>
      </c>
      <c r="F218" s="208" t="s">
        <v>651</v>
      </c>
      <c r="G218" s="206" t="s">
        <v>133</v>
      </c>
      <c r="H218" s="17">
        <v>6500000</v>
      </c>
      <c r="I218" s="206" t="s">
        <v>654</v>
      </c>
      <c r="J218" s="208" t="s">
        <v>848</v>
      </c>
      <c r="K218" s="194">
        <v>0</v>
      </c>
      <c r="L218" s="206" t="s">
        <v>221</v>
      </c>
      <c r="M218" s="194">
        <v>7.5</v>
      </c>
      <c r="N218" s="212">
        <v>6500000000</v>
      </c>
      <c r="O218" s="212">
        <v>0</v>
      </c>
      <c r="P218" s="212">
        <v>0</v>
      </c>
      <c r="Q218" s="212">
        <v>0</v>
      </c>
      <c r="R218" s="212">
        <v>0</v>
      </c>
      <c r="S218" s="207"/>
      <c r="T218" s="195">
        <f t="shared" si="27"/>
        <v>0</v>
      </c>
      <c r="U218" s="128" t="s">
        <v>569</v>
      </c>
      <c r="V218" s="200" t="s">
        <v>118</v>
      </c>
      <c r="W218" s="126">
        <v>628</v>
      </c>
      <c r="X218" s="202" t="s">
        <v>654</v>
      </c>
      <c r="Y218" s="204"/>
      <c r="Z218" s="204"/>
      <c r="AA218" s="145"/>
      <c r="AB218" s="128" t="s">
        <v>569</v>
      </c>
      <c r="AC218" s="200" t="s">
        <v>607</v>
      </c>
      <c r="AD218" s="200" t="s">
        <v>624</v>
      </c>
      <c r="AE218" s="201" t="s">
        <v>584</v>
      </c>
      <c r="AF218" s="126">
        <v>628</v>
      </c>
      <c r="AG218" s="126">
        <v>628</v>
      </c>
      <c r="AH218" s="202" t="s">
        <v>654</v>
      </c>
      <c r="AI218" s="28">
        <v>40238</v>
      </c>
      <c r="AJ218" s="202" t="s">
        <v>133</v>
      </c>
      <c r="AK218" s="22"/>
      <c r="AL218" s="22"/>
      <c r="AM218" s="22"/>
      <c r="AN218" s="22"/>
      <c r="AO218" s="23"/>
      <c r="AP218" s="128" t="s">
        <v>570</v>
      </c>
    </row>
    <row r="219" spans="1:42" s="207" customFormat="1" x14ac:dyDescent="0.2">
      <c r="A219" s="209">
        <v>96948880</v>
      </c>
      <c r="B219" s="207" t="s">
        <v>3</v>
      </c>
      <c r="C219" s="205" t="s">
        <v>995</v>
      </c>
      <c r="D219" s="205" t="s">
        <v>1006</v>
      </c>
      <c r="E219" s="208">
        <v>657</v>
      </c>
      <c r="F219" s="208" t="s">
        <v>664</v>
      </c>
      <c r="G219" s="206" t="s">
        <v>133</v>
      </c>
      <c r="H219" s="17">
        <v>26100000</v>
      </c>
      <c r="I219" s="206" t="s">
        <v>665</v>
      </c>
      <c r="J219" s="208" t="s">
        <v>851</v>
      </c>
      <c r="K219" s="194">
        <v>7</v>
      </c>
      <c r="L219" s="206" t="s">
        <v>221</v>
      </c>
      <c r="M219" s="194">
        <v>6.5</v>
      </c>
      <c r="N219" s="212">
        <v>26100000000</v>
      </c>
      <c r="O219" s="212">
        <v>26100000000</v>
      </c>
      <c r="P219" s="212">
        <f t="shared" si="30"/>
        <v>26100000</v>
      </c>
      <c r="Q219" s="212">
        <v>440337</v>
      </c>
      <c r="R219" s="212">
        <v>26540337</v>
      </c>
      <c r="T219" s="195">
        <f t="shared" si="27"/>
        <v>0</v>
      </c>
      <c r="U219" s="199" t="s">
        <v>569</v>
      </c>
      <c r="V219" s="205" t="s">
        <v>118</v>
      </c>
      <c r="W219" s="208">
        <v>657</v>
      </c>
      <c r="X219" s="206" t="s">
        <v>665</v>
      </c>
      <c r="Y219" s="204"/>
      <c r="Z219" s="204"/>
      <c r="AA219" s="145"/>
      <c r="AB219" s="199" t="s">
        <v>569</v>
      </c>
      <c r="AC219" s="205" t="s">
        <v>118</v>
      </c>
      <c r="AD219" s="205" t="s">
        <v>624</v>
      </c>
      <c r="AE219" s="81" t="s">
        <v>584</v>
      </c>
      <c r="AF219" s="208">
        <v>657</v>
      </c>
      <c r="AG219" s="208">
        <v>657</v>
      </c>
      <c r="AH219" s="206" t="s">
        <v>665</v>
      </c>
      <c r="AI219" s="203">
        <v>40603</v>
      </c>
      <c r="AJ219" s="206" t="s">
        <v>133</v>
      </c>
      <c r="AK219" s="143"/>
      <c r="AL219" s="143"/>
      <c r="AM219" s="143"/>
      <c r="AN219" s="143"/>
      <c r="AO219" s="82"/>
      <c r="AP219" s="199" t="s">
        <v>570</v>
      </c>
    </row>
    <row r="220" spans="1:42" s="207" customFormat="1" x14ac:dyDescent="0.2">
      <c r="A220" s="209">
        <v>96948880</v>
      </c>
      <c r="B220" s="207" t="s">
        <v>3</v>
      </c>
      <c r="C220" s="205" t="s">
        <v>995</v>
      </c>
      <c r="D220" s="205" t="s">
        <v>1006</v>
      </c>
      <c r="E220" s="208">
        <v>657</v>
      </c>
      <c r="F220" s="208" t="s">
        <v>664</v>
      </c>
      <c r="G220" s="206" t="s">
        <v>133</v>
      </c>
      <c r="H220" s="17">
        <v>18900000</v>
      </c>
      <c r="I220" s="206" t="s">
        <v>666</v>
      </c>
      <c r="J220" s="208" t="s">
        <v>852</v>
      </c>
      <c r="K220" s="194">
        <v>0</v>
      </c>
      <c r="L220" s="206" t="s">
        <v>221</v>
      </c>
      <c r="M220" s="194">
        <v>6.75</v>
      </c>
      <c r="N220" s="212">
        <v>18900000000</v>
      </c>
      <c r="O220" s="212">
        <v>18900000000</v>
      </c>
      <c r="P220" s="212">
        <f t="shared" si="30"/>
        <v>18900000</v>
      </c>
      <c r="Q220" s="212">
        <v>0</v>
      </c>
      <c r="R220" s="212">
        <v>18900000</v>
      </c>
      <c r="T220" s="195">
        <f t="shared" si="27"/>
        <v>0</v>
      </c>
      <c r="U220" s="199" t="s">
        <v>569</v>
      </c>
      <c r="V220" s="205" t="s">
        <v>118</v>
      </c>
      <c r="W220" s="208">
        <v>657</v>
      </c>
      <c r="X220" s="206" t="s">
        <v>666</v>
      </c>
      <c r="Y220" s="204"/>
      <c r="Z220" s="204"/>
      <c r="AA220" s="145"/>
      <c r="AB220" s="199" t="s">
        <v>569</v>
      </c>
      <c r="AC220" s="205" t="s">
        <v>607</v>
      </c>
      <c r="AD220" s="205" t="s">
        <v>624</v>
      </c>
      <c r="AE220" s="81" t="s">
        <v>584</v>
      </c>
      <c r="AF220" s="208">
        <v>657</v>
      </c>
      <c r="AG220" s="208">
        <v>657</v>
      </c>
      <c r="AH220" s="206" t="s">
        <v>666</v>
      </c>
      <c r="AI220" s="203">
        <v>40603</v>
      </c>
      <c r="AJ220" s="206" t="s">
        <v>133</v>
      </c>
      <c r="AK220" s="143"/>
      <c r="AL220" s="143"/>
      <c r="AM220" s="143"/>
      <c r="AN220" s="143"/>
      <c r="AO220" s="82"/>
      <c r="AP220" s="199" t="s">
        <v>570</v>
      </c>
    </row>
    <row r="221" spans="1:42" s="210" customFormat="1" x14ac:dyDescent="0.2">
      <c r="A221" s="209">
        <v>96932010</v>
      </c>
      <c r="B221" s="207" t="s">
        <v>853</v>
      </c>
      <c r="C221" s="205" t="s">
        <v>158</v>
      </c>
      <c r="D221" s="205" t="s">
        <v>1006</v>
      </c>
      <c r="E221" s="208">
        <v>658</v>
      </c>
      <c r="F221" s="197" t="s">
        <v>856</v>
      </c>
      <c r="G221" s="206" t="s">
        <v>133</v>
      </c>
      <c r="H221" s="17">
        <v>10000000</v>
      </c>
      <c r="I221" s="206" t="s">
        <v>857</v>
      </c>
      <c r="J221" s="208" t="s">
        <v>859</v>
      </c>
      <c r="K221" s="194">
        <v>7</v>
      </c>
      <c r="L221" s="206" t="s">
        <v>221</v>
      </c>
      <c r="M221" s="194">
        <v>5</v>
      </c>
      <c r="N221" s="212">
        <v>10000000000</v>
      </c>
      <c r="O221" s="212">
        <v>10000000000</v>
      </c>
      <c r="P221" s="212">
        <f t="shared" si="30"/>
        <v>10000000</v>
      </c>
      <c r="Q221" s="212">
        <v>170585</v>
      </c>
      <c r="R221" s="212">
        <v>10170585</v>
      </c>
      <c r="S221" s="207"/>
      <c r="T221" s="195">
        <f>P221+Q221-R221</f>
        <v>0</v>
      </c>
      <c r="U221" s="128" t="s">
        <v>569</v>
      </c>
      <c r="V221" s="200" t="s">
        <v>158</v>
      </c>
      <c r="W221" s="126">
        <v>658</v>
      </c>
      <c r="X221" s="202" t="s">
        <v>857</v>
      </c>
      <c r="Y221" s="204"/>
      <c r="Z221" s="204"/>
      <c r="AA221" s="145"/>
      <c r="AB221" s="128" t="s">
        <v>569</v>
      </c>
      <c r="AC221" s="200" t="s">
        <v>158</v>
      </c>
      <c r="AD221" s="200" t="s">
        <v>601</v>
      </c>
      <c r="AE221" s="201" t="s">
        <v>591</v>
      </c>
      <c r="AF221" s="126">
        <v>658</v>
      </c>
      <c r="AG221" s="126">
        <v>658</v>
      </c>
      <c r="AH221" s="202" t="s">
        <v>857</v>
      </c>
      <c r="AI221" s="28">
        <v>40634</v>
      </c>
      <c r="AJ221" s="202" t="s">
        <v>133</v>
      </c>
      <c r="AK221" s="22"/>
      <c r="AL221" s="22"/>
      <c r="AM221" s="22"/>
      <c r="AN221" s="22"/>
      <c r="AO221" s="23"/>
      <c r="AP221" s="128" t="s">
        <v>570</v>
      </c>
    </row>
    <row r="222" spans="1:42" s="210" customFormat="1" x14ac:dyDescent="0.2">
      <c r="A222" s="209">
        <v>96932010</v>
      </c>
      <c r="B222" s="207" t="s">
        <v>853</v>
      </c>
      <c r="C222" s="205" t="s">
        <v>534</v>
      </c>
      <c r="D222" s="205" t="s">
        <v>1006</v>
      </c>
      <c r="E222" s="208">
        <v>658</v>
      </c>
      <c r="F222" s="197" t="s">
        <v>856</v>
      </c>
      <c r="G222" s="206" t="s">
        <v>133</v>
      </c>
      <c r="H222" s="17">
        <v>50</v>
      </c>
      <c r="I222" s="206" t="s">
        <v>858</v>
      </c>
      <c r="J222" s="208" t="s">
        <v>860</v>
      </c>
      <c r="K222" s="194">
        <v>8.5</v>
      </c>
      <c r="L222" s="206" t="s">
        <v>221</v>
      </c>
      <c r="M222" s="194">
        <v>5.25</v>
      </c>
      <c r="N222" s="212">
        <v>50000</v>
      </c>
      <c r="O222" s="212">
        <v>75182</v>
      </c>
      <c r="P222" s="212">
        <f t="shared" si="30"/>
        <v>75</v>
      </c>
      <c r="Q222" s="212">
        <v>2</v>
      </c>
      <c r="R222" s="212">
        <v>77</v>
      </c>
      <c r="S222" s="207"/>
      <c r="T222" s="195">
        <f t="shared" si="27"/>
        <v>0</v>
      </c>
      <c r="U222" s="128" t="s">
        <v>569</v>
      </c>
      <c r="V222" s="200" t="s">
        <v>158</v>
      </c>
      <c r="W222" s="126">
        <v>658</v>
      </c>
      <c r="X222" s="202" t="s">
        <v>858</v>
      </c>
      <c r="Y222" s="204"/>
      <c r="Z222" s="204"/>
      <c r="AA222" s="145"/>
      <c r="AB222" s="128" t="s">
        <v>569</v>
      </c>
      <c r="AC222" s="200" t="s">
        <v>602</v>
      </c>
      <c r="AD222" s="200" t="s">
        <v>601</v>
      </c>
      <c r="AE222" s="201" t="s">
        <v>591</v>
      </c>
      <c r="AF222" s="126">
        <v>658</v>
      </c>
      <c r="AG222" s="126">
        <v>658</v>
      </c>
      <c r="AH222" s="202" t="s">
        <v>858</v>
      </c>
      <c r="AI222" s="28">
        <v>40634</v>
      </c>
      <c r="AJ222" s="202" t="s">
        <v>133</v>
      </c>
      <c r="AK222" s="22"/>
      <c r="AL222" s="22"/>
      <c r="AM222" s="22"/>
      <c r="AN222" s="22"/>
      <c r="AO222" s="23"/>
      <c r="AP222" s="128" t="s">
        <v>570</v>
      </c>
    </row>
    <row r="223" spans="1:42" s="210" customFormat="1" x14ac:dyDescent="0.2">
      <c r="A223" s="209"/>
      <c r="B223" s="207"/>
      <c r="C223" s="205"/>
      <c r="D223" s="205"/>
      <c r="E223" s="208"/>
      <c r="F223" s="197"/>
      <c r="G223" s="206"/>
      <c r="H223" s="17"/>
      <c r="I223" s="206"/>
      <c r="J223" s="208"/>
      <c r="K223" s="194"/>
      <c r="L223" s="206"/>
      <c r="M223" s="194"/>
      <c r="N223" s="212"/>
      <c r="O223" s="212"/>
      <c r="P223" s="212"/>
      <c r="Q223" s="212"/>
      <c r="R223" s="212"/>
      <c r="S223" s="207"/>
      <c r="T223" s="195">
        <f t="shared" si="27"/>
        <v>0</v>
      </c>
      <c r="U223" s="128" t="s">
        <v>569</v>
      </c>
      <c r="V223" s="200"/>
      <c r="W223" s="126"/>
      <c r="X223" s="202"/>
      <c r="Y223" s="204"/>
      <c r="Z223" s="204"/>
      <c r="AA223" s="145"/>
      <c r="AB223" s="128" t="s">
        <v>569</v>
      </c>
      <c r="AC223" s="200"/>
      <c r="AD223" s="200"/>
      <c r="AE223" s="201"/>
      <c r="AF223" s="126"/>
      <c r="AG223" s="126"/>
      <c r="AH223" s="202"/>
      <c r="AI223" s="28"/>
      <c r="AJ223" s="202"/>
      <c r="AK223" s="22"/>
      <c r="AL223" s="22"/>
      <c r="AM223" s="22"/>
      <c r="AN223" s="22"/>
      <c r="AO223" s="23"/>
      <c r="AP223" s="128" t="s">
        <v>570</v>
      </c>
    </row>
    <row r="224" spans="1:42" s="210" customFormat="1" x14ac:dyDescent="0.2">
      <c r="A224" s="209">
        <v>96819300</v>
      </c>
      <c r="B224" s="207" t="s">
        <v>4</v>
      </c>
      <c r="C224" s="205" t="s">
        <v>906</v>
      </c>
      <c r="D224" s="205" t="s">
        <v>1006</v>
      </c>
      <c r="E224" s="208">
        <v>693</v>
      </c>
      <c r="F224" s="197" t="s">
        <v>867</v>
      </c>
      <c r="G224" s="206" t="s">
        <v>504</v>
      </c>
      <c r="H224" s="17">
        <v>50000</v>
      </c>
      <c r="I224" s="206" t="s">
        <v>67</v>
      </c>
      <c r="J224" s="208" t="s">
        <v>879</v>
      </c>
      <c r="K224" s="194">
        <v>0</v>
      </c>
      <c r="L224" s="206" t="s">
        <v>220</v>
      </c>
      <c r="M224" s="194">
        <v>8.3333333333333329E-2</v>
      </c>
      <c r="N224" s="212"/>
      <c r="O224" s="212"/>
      <c r="P224" s="212"/>
      <c r="Q224" s="212"/>
      <c r="R224" s="212"/>
      <c r="S224" s="207"/>
      <c r="T224" s="195">
        <f t="shared" si="27"/>
        <v>0</v>
      </c>
      <c r="U224" s="128" t="s">
        <v>569</v>
      </c>
      <c r="V224" s="200" t="s">
        <v>127</v>
      </c>
      <c r="W224" s="126">
        <v>693</v>
      </c>
      <c r="X224" s="202" t="s">
        <v>67</v>
      </c>
      <c r="Y224" s="204"/>
      <c r="Z224" s="204"/>
      <c r="AA224" s="145"/>
      <c r="AB224" s="128" t="s">
        <v>569</v>
      </c>
      <c r="AC224" s="200" t="s">
        <v>127</v>
      </c>
      <c r="AD224" s="200" t="s">
        <v>588</v>
      </c>
      <c r="AE224" s="201" t="s">
        <v>584</v>
      </c>
      <c r="AF224" s="126">
        <v>693</v>
      </c>
      <c r="AG224" s="126">
        <v>693</v>
      </c>
      <c r="AH224" s="202" t="s">
        <v>67</v>
      </c>
      <c r="AI224" s="28"/>
      <c r="AJ224" s="202"/>
      <c r="AK224" s="22"/>
      <c r="AL224" s="22"/>
      <c r="AM224" s="22"/>
      <c r="AN224" s="22"/>
      <c r="AO224" s="23"/>
      <c r="AP224" s="128" t="s">
        <v>570</v>
      </c>
    </row>
    <row r="225" spans="1:42" s="210" customFormat="1" x14ac:dyDescent="0.2">
      <c r="A225" s="209">
        <v>96819300</v>
      </c>
      <c r="B225" s="207" t="s">
        <v>4</v>
      </c>
      <c r="C225" s="205" t="s">
        <v>906</v>
      </c>
      <c r="D225" s="205" t="s">
        <v>1006</v>
      </c>
      <c r="E225" s="208">
        <v>693</v>
      </c>
      <c r="F225" s="197" t="s">
        <v>867</v>
      </c>
      <c r="G225" s="206" t="s">
        <v>504</v>
      </c>
      <c r="H225" s="17">
        <v>50000</v>
      </c>
      <c r="I225" s="206" t="s">
        <v>68</v>
      </c>
      <c r="J225" s="208" t="s">
        <v>880</v>
      </c>
      <c r="K225" s="194">
        <v>0</v>
      </c>
      <c r="L225" s="206" t="s">
        <v>220</v>
      </c>
      <c r="M225" s="194">
        <v>0.25</v>
      </c>
      <c r="N225" s="212"/>
      <c r="O225" s="212"/>
      <c r="P225" s="212"/>
      <c r="Q225" s="212"/>
      <c r="R225" s="212"/>
      <c r="S225" s="207"/>
      <c r="T225" s="195">
        <f t="shared" si="27"/>
        <v>0</v>
      </c>
      <c r="U225" s="128" t="s">
        <v>569</v>
      </c>
      <c r="V225" s="200" t="s">
        <v>127</v>
      </c>
      <c r="W225" s="126">
        <v>693</v>
      </c>
      <c r="X225" s="202" t="s">
        <v>68</v>
      </c>
      <c r="Y225" s="204"/>
      <c r="Z225" s="204"/>
      <c r="AA225" s="145"/>
      <c r="AB225" s="128" t="s">
        <v>569</v>
      </c>
      <c r="AC225" s="200" t="s">
        <v>127</v>
      </c>
      <c r="AD225" s="200" t="s">
        <v>588</v>
      </c>
      <c r="AE225" s="201" t="s">
        <v>584</v>
      </c>
      <c r="AF225" s="126">
        <v>693</v>
      </c>
      <c r="AG225" s="126">
        <v>693</v>
      </c>
      <c r="AH225" s="202" t="s">
        <v>68</v>
      </c>
      <c r="AI225" s="28"/>
      <c r="AJ225" s="202"/>
      <c r="AK225" s="22"/>
      <c r="AL225" s="22"/>
      <c r="AM225" s="22"/>
      <c r="AN225" s="22"/>
      <c r="AO225" s="23"/>
      <c r="AP225" s="128" t="s">
        <v>570</v>
      </c>
    </row>
    <row r="226" spans="1:42" s="210" customFormat="1" x14ac:dyDescent="0.2">
      <c r="A226" s="209">
        <v>96819300</v>
      </c>
      <c r="B226" s="207" t="s">
        <v>4</v>
      </c>
      <c r="C226" s="205" t="s">
        <v>906</v>
      </c>
      <c r="D226" s="205" t="s">
        <v>1006</v>
      </c>
      <c r="E226" s="208">
        <v>693</v>
      </c>
      <c r="F226" s="197" t="s">
        <v>867</v>
      </c>
      <c r="G226" s="206" t="s">
        <v>504</v>
      </c>
      <c r="H226" s="17">
        <v>50000</v>
      </c>
      <c r="I226" s="206" t="s">
        <v>562</v>
      </c>
      <c r="J226" s="208" t="s">
        <v>881</v>
      </c>
      <c r="K226" s="194">
        <v>0</v>
      </c>
      <c r="L226" s="206" t="s">
        <v>220</v>
      </c>
      <c r="M226" s="194">
        <v>0.5</v>
      </c>
      <c r="N226" s="212"/>
      <c r="O226" s="212"/>
      <c r="P226" s="212"/>
      <c r="Q226" s="212"/>
      <c r="R226" s="212"/>
      <c r="S226" s="207"/>
      <c r="T226" s="195">
        <f t="shared" si="27"/>
        <v>0</v>
      </c>
      <c r="U226" s="128" t="s">
        <v>569</v>
      </c>
      <c r="V226" s="200" t="s">
        <v>127</v>
      </c>
      <c r="W226" s="126">
        <v>693</v>
      </c>
      <c r="X226" s="202" t="s">
        <v>562</v>
      </c>
      <c r="Y226" s="204"/>
      <c r="Z226" s="204"/>
      <c r="AA226" s="145"/>
      <c r="AB226" s="128" t="s">
        <v>569</v>
      </c>
      <c r="AC226" s="200" t="s">
        <v>127</v>
      </c>
      <c r="AD226" s="200" t="s">
        <v>588</v>
      </c>
      <c r="AE226" s="201" t="s">
        <v>584</v>
      </c>
      <c r="AF226" s="126">
        <v>693</v>
      </c>
      <c r="AG226" s="126">
        <v>693</v>
      </c>
      <c r="AH226" s="202" t="s">
        <v>562</v>
      </c>
      <c r="AI226" s="28"/>
      <c r="AJ226" s="202"/>
      <c r="AK226" s="22"/>
      <c r="AL226" s="22"/>
      <c r="AM226" s="22"/>
      <c r="AN226" s="22"/>
      <c r="AO226" s="23"/>
      <c r="AP226" s="128" t="s">
        <v>570</v>
      </c>
    </row>
    <row r="227" spans="1:42" s="210" customFormat="1" x14ac:dyDescent="0.2">
      <c r="A227" s="209">
        <v>96819300</v>
      </c>
      <c r="B227" s="207" t="s">
        <v>4</v>
      </c>
      <c r="C227" s="205" t="s">
        <v>906</v>
      </c>
      <c r="D227" s="205" t="s">
        <v>1006</v>
      </c>
      <c r="E227" s="208">
        <v>693</v>
      </c>
      <c r="F227" s="197" t="s">
        <v>867</v>
      </c>
      <c r="G227" s="206" t="s">
        <v>504</v>
      </c>
      <c r="H227" s="17">
        <v>50000</v>
      </c>
      <c r="I227" s="206" t="s">
        <v>868</v>
      </c>
      <c r="J227" s="208" t="s">
        <v>882</v>
      </c>
      <c r="K227" s="194">
        <v>0</v>
      </c>
      <c r="L227" s="206" t="s">
        <v>220</v>
      </c>
      <c r="M227" s="194">
        <v>1</v>
      </c>
      <c r="N227" s="212"/>
      <c r="O227" s="212"/>
      <c r="P227" s="212"/>
      <c r="Q227" s="212"/>
      <c r="R227" s="212"/>
      <c r="S227" s="207"/>
      <c r="T227" s="195">
        <f t="shared" si="27"/>
        <v>0</v>
      </c>
      <c r="U227" s="128" t="s">
        <v>569</v>
      </c>
      <c r="V227" s="200" t="s">
        <v>127</v>
      </c>
      <c r="W227" s="126">
        <v>693</v>
      </c>
      <c r="X227" s="202" t="s">
        <v>868</v>
      </c>
      <c r="Y227" s="204"/>
      <c r="Z227" s="204"/>
      <c r="AA227" s="145"/>
      <c r="AB227" s="128" t="s">
        <v>569</v>
      </c>
      <c r="AC227" s="200" t="s">
        <v>127</v>
      </c>
      <c r="AD227" s="200" t="s">
        <v>588</v>
      </c>
      <c r="AE227" s="201" t="s">
        <v>584</v>
      </c>
      <c r="AF227" s="126">
        <v>693</v>
      </c>
      <c r="AG227" s="126">
        <v>693</v>
      </c>
      <c r="AH227" s="202" t="s">
        <v>868</v>
      </c>
      <c r="AI227" s="28"/>
      <c r="AJ227" s="202"/>
      <c r="AK227" s="22"/>
      <c r="AL227" s="22"/>
      <c r="AM227" s="22"/>
      <c r="AN227" s="22"/>
      <c r="AO227" s="23"/>
      <c r="AP227" s="128" t="s">
        <v>570</v>
      </c>
    </row>
    <row r="228" spans="1:42" s="210" customFormat="1" x14ac:dyDescent="0.2">
      <c r="A228" s="209">
        <v>96819300</v>
      </c>
      <c r="B228" s="207" t="s">
        <v>4</v>
      </c>
      <c r="C228" s="205" t="s">
        <v>906</v>
      </c>
      <c r="D228" s="205" t="s">
        <v>1006</v>
      </c>
      <c r="E228" s="208">
        <v>693</v>
      </c>
      <c r="F228" s="197" t="s">
        <v>867</v>
      </c>
      <c r="G228" s="206" t="s">
        <v>504</v>
      </c>
      <c r="H228" s="17">
        <v>50000</v>
      </c>
      <c r="I228" s="206" t="s">
        <v>869</v>
      </c>
      <c r="J228" s="208" t="s">
        <v>883</v>
      </c>
      <c r="K228" s="194">
        <v>0</v>
      </c>
      <c r="L228" s="206" t="s">
        <v>220</v>
      </c>
      <c r="M228" s="194">
        <v>1.5</v>
      </c>
      <c r="N228" s="212"/>
      <c r="O228" s="212"/>
      <c r="P228" s="212"/>
      <c r="Q228" s="212"/>
      <c r="R228" s="212"/>
      <c r="S228" s="207"/>
      <c r="T228" s="195">
        <f t="shared" si="27"/>
        <v>0</v>
      </c>
      <c r="U228" s="128" t="s">
        <v>569</v>
      </c>
      <c r="V228" s="200" t="s">
        <v>127</v>
      </c>
      <c r="W228" s="126">
        <v>693</v>
      </c>
      <c r="X228" s="202" t="s">
        <v>869</v>
      </c>
      <c r="Y228" s="204"/>
      <c r="Z228" s="204"/>
      <c r="AA228" s="145"/>
      <c r="AB228" s="128" t="s">
        <v>569</v>
      </c>
      <c r="AC228" s="200" t="s">
        <v>127</v>
      </c>
      <c r="AD228" s="200" t="s">
        <v>588</v>
      </c>
      <c r="AE228" s="201" t="s">
        <v>584</v>
      </c>
      <c r="AF228" s="126">
        <v>693</v>
      </c>
      <c r="AG228" s="126">
        <v>693</v>
      </c>
      <c r="AH228" s="202" t="s">
        <v>869</v>
      </c>
      <c r="AI228" s="28"/>
      <c r="AJ228" s="202"/>
      <c r="AK228" s="22"/>
      <c r="AL228" s="22"/>
      <c r="AM228" s="22"/>
      <c r="AN228" s="22"/>
      <c r="AO228" s="23"/>
      <c r="AP228" s="128" t="s">
        <v>570</v>
      </c>
    </row>
    <row r="229" spans="1:42" s="210" customFormat="1" x14ac:dyDescent="0.2">
      <c r="A229" s="209">
        <v>96819300</v>
      </c>
      <c r="B229" s="207" t="s">
        <v>4</v>
      </c>
      <c r="C229" s="205" t="s">
        <v>906</v>
      </c>
      <c r="D229" s="205" t="s">
        <v>1006</v>
      </c>
      <c r="E229" s="208">
        <v>693</v>
      </c>
      <c r="F229" s="197" t="s">
        <v>867</v>
      </c>
      <c r="G229" s="206" t="s">
        <v>133</v>
      </c>
      <c r="H229" s="17">
        <v>25000000</v>
      </c>
      <c r="I229" s="206" t="s">
        <v>69</v>
      </c>
      <c r="J229" s="208" t="s">
        <v>884</v>
      </c>
      <c r="K229" s="194">
        <v>0</v>
      </c>
      <c r="L229" s="206" t="s">
        <v>220</v>
      </c>
      <c r="M229" s="194">
        <v>8.3333333333333329E-2</v>
      </c>
      <c r="N229" s="212"/>
      <c r="O229" s="212"/>
      <c r="P229" s="212"/>
      <c r="Q229" s="212"/>
      <c r="R229" s="212"/>
      <c r="S229" s="207"/>
      <c r="T229" s="195">
        <f t="shared" si="27"/>
        <v>0</v>
      </c>
      <c r="U229" s="128" t="s">
        <v>569</v>
      </c>
      <c r="V229" s="200" t="s">
        <v>127</v>
      </c>
      <c r="W229" s="126">
        <v>693</v>
      </c>
      <c r="X229" s="202" t="s">
        <v>69</v>
      </c>
      <c r="Y229" s="204"/>
      <c r="Z229" s="204"/>
      <c r="AA229" s="145"/>
      <c r="AB229" s="128" t="s">
        <v>569</v>
      </c>
      <c r="AC229" s="200" t="s">
        <v>127</v>
      </c>
      <c r="AD229" s="200" t="s">
        <v>588</v>
      </c>
      <c r="AE229" s="201" t="s">
        <v>584</v>
      </c>
      <c r="AF229" s="126">
        <v>693</v>
      </c>
      <c r="AG229" s="126">
        <v>693</v>
      </c>
      <c r="AH229" s="202" t="s">
        <v>69</v>
      </c>
      <c r="AI229" s="28"/>
      <c r="AJ229" s="202"/>
      <c r="AK229" s="22"/>
      <c r="AL229" s="22"/>
      <c r="AM229" s="22"/>
      <c r="AN229" s="22"/>
      <c r="AO229" s="23"/>
      <c r="AP229" s="128" t="s">
        <v>570</v>
      </c>
    </row>
    <row r="230" spans="1:42" s="210" customFormat="1" x14ac:dyDescent="0.2">
      <c r="A230" s="209">
        <v>96819300</v>
      </c>
      <c r="B230" s="207" t="s">
        <v>4</v>
      </c>
      <c r="C230" s="205" t="s">
        <v>906</v>
      </c>
      <c r="D230" s="205" t="s">
        <v>1006</v>
      </c>
      <c r="E230" s="208">
        <v>693</v>
      </c>
      <c r="F230" s="197" t="s">
        <v>867</v>
      </c>
      <c r="G230" s="206" t="s">
        <v>133</v>
      </c>
      <c r="H230" s="17">
        <v>25000000</v>
      </c>
      <c r="I230" s="206" t="s">
        <v>613</v>
      </c>
      <c r="J230" s="208" t="s">
        <v>885</v>
      </c>
      <c r="K230" s="194">
        <v>0</v>
      </c>
      <c r="L230" s="206" t="s">
        <v>220</v>
      </c>
      <c r="M230" s="194">
        <v>0.25</v>
      </c>
      <c r="N230" s="212"/>
      <c r="O230" s="212"/>
      <c r="P230" s="212"/>
      <c r="Q230" s="212"/>
      <c r="R230" s="212"/>
      <c r="S230" s="207"/>
      <c r="T230" s="195">
        <f t="shared" si="27"/>
        <v>0</v>
      </c>
      <c r="U230" s="128" t="s">
        <v>569</v>
      </c>
      <c r="V230" s="200" t="s">
        <v>127</v>
      </c>
      <c r="W230" s="126">
        <v>693</v>
      </c>
      <c r="X230" s="202" t="s">
        <v>613</v>
      </c>
      <c r="Y230" s="204"/>
      <c r="Z230" s="204"/>
      <c r="AA230" s="145"/>
      <c r="AB230" s="128" t="s">
        <v>569</v>
      </c>
      <c r="AC230" s="200" t="s">
        <v>127</v>
      </c>
      <c r="AD230" s="200" t="s">
        <v>588</v>
      </c>
      <c r="AE230" s="201" t="s">
        <v>584</v>
      </c>
      <c r="AF230" s="126">
        <v>693</v>
      </c>
      <c r="AG230" s="126">
        <v>693</v>
      </c>
      <c r="AH230" s="202" t="s">
        <v>613</v>
      </c>
      <c r="AI230" s="28"/>
      <c r="AJ230" s="202"/>
      <c r="AK230" s="22"/>
      <c r="AL230" s="22"/>
      <c r="AM230" s="22"/>
      <c r="AN230" s="22"/>
      <c r="AO230" s="23"/>
      <c r="AP230" s="128" t="s">
        <v>570</v>
      </c>
    </row>
    <row r="231" spans="1:42" s="210" customFormat="1" x14ac:dyDescent="0.2">
      <c r="A231" s="209">
        <v>96819300</v>
      </c>
      <c r="B231" s="207" t="s">
        <v>4</v>
      </c>
      <c r="C231" s="205" t="s">
        <v>906</v>
      </c>
      <c r="D231" s="205" t="s">
        <v>1006</v>
      </c>
      <c r="E231" s="208">
        <v>693</v>
      </c>
      <c r="F231" s="197" t="s">
        <v>867</v>
      </c>
      <c r="G231" s="206" t="s">
        <v>133</v>
      </c>
      <c r="H231" s="17">
        <v>25000000</v>
      </c>
      <c r="I231" s="206" t="s">
        <v>563</v>
      </c>
      <c r="J231" s="208" t="s">
        <v>886</v>
      </c>
      <c r="K231" s="194">
        <v>0</v>
      </c>
      <c r="L231" s="206" t="s">
        <v>220</v>
      </c>
      <c r="M231" s="194">
        <v>0.5</v>
      </c>
      <c r="N231" s="212"/>
      <c r="O231" s="212"/>
      <c r="P231" s="212"/>
      <c r="Q231" s="212"/>
      <c r="R231" s="212"/>
      <c r="S231" s="207"/>
      <c r="T231" s="195">
        <f t="shared" si="27"/>
        <v>0</v>
      </c>
      <c r="U231" s="128" t="s">
        <v>569</v>
      </c>
      <c r="V231" s="200" t="s">
        <v>127</v>
      </c>
      <c r="W231" s="126">
        <v>693</v>
      </c>
      <c r="X231" s="202" t="s">
        <v>563</v>
      </c>
      <c r="Y231" s="204"/>
      <c r="Z231" s="204"/>
      <c r="AA231" s="145"/>
      <c r="AB231" s="128" t="s">
        <v>569</v>
      </c>
      <c r="AC231" s="200" t="s">
        <v>127</v>
      </c>
      <c r="AD231" s="200" t="s">
        <v>588</v>
      </c>
      <c r="AE231" s="201" t="s">
        <v>584</v>
      </c>
      <c r="AF231" s="126">
        <v>693</v>
      </c>
      <c r="AG231" s="126">
        <v>693</v>
      </c>
      <c r="AH231" s="202" t="s">
        <v>563</v>
      </c>
      <c r="AI231" s="28"/>
      <c r="AJ231" s="202"/>
      <c r="AK231" s="22"/>
      <c r="AL231" s="22"/>
      <c r="AM231" s="22"/>
      <c r="AN231" s="22"/>
      <c r="AO231" s="23"/>
      <c r="AP231" s="128" t="s">
        <v>570</v>
      </c>
    </row>
    <row r="232" spans="1:42" s="210" customFormat="1" x14ac:dyDescent="0.2">
      <c r="A232" s="209">
        <v>96819300</v>
      </c>
      <c r="B232" s="207" t="s">
        <v>4</v>
      </c>
      <c r="C232" s="205" t="s">
        <v>906</v>
      </c>
      <c r="D232" s="205" t="s">
        <v>1006</v>
      </c>
      <c r="E232" s="208">
        <v>693</v>
      </c>
      <c r="F232" s="197" t="s">
        <v>867</v>
      </c>
      <c r="G232" s="206" t="s">
        <v>133</v>
      </c>
      <c r="H232" s="17">
        <v>25000000</v>
      </c>
      <c r="I232" s="206" t="s">
        <v>870</v>
      </c>
      <c r="J232" s="208" t="s">
        <v>887</v>
      </c>
      <c r="K232" s="194">
        <v>0</v>
      </c>
      <c r="L232" s="206" t="s">
        <v>220</v>
      </c>
      <c r="M232" s="194">
        <v>1</v>
      </c>
      <c r="N232" s="212"/>
      <c r="O232" s="212"/>
      <c r="P232" s="212"/>
      <c r="Q232" s="212"/>
      <c r="R232" s="212"/>
      <c r="S232" s="207"/>
      <c r="T232" s="195">
        <f t="shared" si="27"/>
        <v>0</v>
      </c>
      <c r="U232" s="128" t="s">
        <v>569</v>
      </c>
      <c r="V232" s="200" t="s">
        <v>127</v>
      </c>
      <c r="W232" s="126">
        <v>693</v>
      </c>
      <c r="X232" s="202" t="s">
        <v>870</v>
      </c>
      <c r="Y232" s="204"/>
      <c r="Z232" s="204"/>
      <c r="AA232" s="145"/>
      <c r="AB232" s="128" t="s">
        <v>569</v>
      </c>
      <c r="AC232" s="200" t="s">
        <v>127</v>
      </c>
      <c r="AD232" s="200" t="s">
        <v>588</v>
      </c>
      <c r="AE232" s="201" t="s">
        <v>584</v>
      </c>
      <c r="AF232" s="126">
        <v>693</v>
      </c>
      <c r="AG232" s="126">
        <v>693</v>
      </c>
      <c r="AH232" s="202" t="s">
        <v>870</v>
      </c>
      <c r="AI232" s="28"/>
      <c r="AJ232" s="202"/>
      <c r="AK232" s="22"/>
      <c r="AL232" s="22"/>
      <c r="AM232" s="22"/>
      <c r="AN232" s="22"/>
      <c r="AO232" s="23"/>
      <c r="AP232" s="128" t="s">
        <v>570</v>
      </c>
    </row>
    <row r="233" spans="1:42" s="210" customFormat="1" x14ac:dyDescent="0.2">
      <c r="A233" s="209">
        <v>96819300</v>
      </c>
      <c r="B233" s="207" t="s">
        <v>4</v>
      </c>
      <c r="C233" s="205" t="s">
        <v>906</v>
      </c>
      <c r="D233" s="205" t="s">
        <v>1006</v>
      </c>
      <c r="E233" s="208">
        <v>693</v>
      </c>
      <c r="F233" s="197" t="s">
        <v>867</v>
      </c>
      <c r="G233" s="206" t="s">
        <v>133</v>
      </c>
      <c r="H233" s="17">
        <v>25000000</v>
      </c>
      <c r="I233" s="206" t="s">
        <v>871</v>
      </c>
      <c r="J233" s="208" t="s">
        <v>888</v>
      </c>
      <c r="K233" s="194">
        <v>0</v>
      </c>
      <c r="L233" s="206" t="s">
        <v>220</v>
      </c>
      <c r="M233" s="194">
        <v>1.5</v>
      </c>
      <c r="N233" s="212"/>
      <c r="O233" s="212"/>
      <c r="P233" s="212"/>
      <c r="Q233" s="212"/>
      <c r="R233" s="212"/>
      <c r="S233" s="207"/>
      <c r="T233" s="195">
        <f t="shared" si="27"/>
        <v>0</v>
      </c>
      <c r="U233" s="128" t="s">
        <v>569</v>
      </c>
      <c r="V233" s="200" t="s">
        <v>127</v>
      </c>
      <c r="W233" s="126">
        <v>693</v>
      </c>
      <c r="X233" s="202" t="s">
        <v>871</v>
      </c>
      <c r="Y233" s="204"/>
      <c r="Z233" s="204"/>
      <c r="AA233" s="145"/>
      <c r="AB233" s="128" t="s">
        <v>569</v>
      </c>
      <c r="AC233" s="200" t="s">
        <v>127</v>
      </c>
      <c r="AD233" s="200" t="s">
        <v>588</v>
      </c>
      <c r="AE233" s="201" t="s">
        <v>584</v>
      </c>
      <c r="AF233" s="126">
        <v>693</v>
      </c>
      <c r="AG233" s="126">
        <v>693</v>
      </c>
      <c r="AH233" s="202" t="s">
        <v>871</v>
      </c>
      <c r="AI233" s="28"/>
      <c r="AJ233" s="202"/>
      <c r="AK233" s="22"/>
      <c r="AL233" s="22"/>
      <c r="AM233" s="22"/>
      <c r="AN233" s="22"/>
      <c r="AO233" s="23"/>
      <c r="AP233" s="128" t="s">
        <v>570</v>
      </c>
    </row>
    <row r="234" spans="1:42" s="210" customFormat="1" x14ac:dyDescent="0.2">
      <c r="A234" s="209">
        <v>96819300</v>
      </c>
      <c r="B234" s="207" t="s">
        <v>4</v>
      </c>
      <c r="C234" s="205" t="s">
        <v>906</v>
      </c>
      <c r="D234" s="205" t="s">
        <v>1006</v>
      </c>
      <c r="E234" s="208">
        <v>693</v>
      </c>
      <c r="F234" s="197" t="s">
        <v>867</v>
      </c>
      <c r="G234" s="206" t="s">
        <v>133</v>
      </c>
      <c r="H234" s="17">
        <v>25000000</v>
      </c>
      <c r="I234" s="206" t="s">
        <v>73</v>
      </c>
      <c r="J234" s="208" t="s">
        <v>889</v>
      </c>
      <c r="K234" s="194">
        <v>0</v>
      </c>
      <c r="L234" s="206" t="s">
        <v>220</v>
      </c>
      <c r="M234" s="194">
        <v>0.25</v>
      </c>
      <c r="N234" s="212"/>
      <c r="O234" s="212"/>
      <c r="P234" s="212"/>
      <c r="Q234" s="212"/>
      <c r="R234" s="212"/>
      <c r="S234" s="207"/>
      <c r="T234" s="195">
        <f t="shared" si="27"/>
        <v>0</v>
      </c>
      <c r="U234" s="128" t="s">
        <v>569</v>
      </c>
      <c r="V234" s="200" t="s">
        <v>127</v>
      </c>
      <c r="W234" s="126">
        <v>693</v>
      </c>
      <c r="X234" s="202" t="s">
        <v>73</v>
      </c>
      <c r="Y234" s="204"/>
      <c r="Z234" s="204"/>
      <c r="AA234" s="145"/>
      <c r="AB234" s="128" t="s">
        <v>569</v>
      </c>
      <c r="AC234" s="200" t="s">
        <v>127</v>
      </c>
      <c r="AD234" s="200" t="s">
        <v>588</v>
      </c>
      <c r="AE234" s="201" t="s">
        <v>584</v>
      </c>
      <c r="AF234" s="126">
        <v>693</v>
      </c>
      <c r="AG234" s="126">
        <v>693</v>
      </c>
      <c r="AH234" s="202" t="s">
        <v>73</v>
      </c>
      <c r="AI234" s="28"/>
      <c r="AJ234" s="202"/>
      <c r="AK234" s="22"/>
      <c r="AL234" s="22"/>
      <c r="AM234" s="22"/>
      <c r="AN234" s="22"/>
      <c r="AO234" s="23"/>
      <c r="AP234" s="128" t="s">
        <v>570</v>
      </c>
    </row>
    <row r="235" spans="1:42" s="210" customFormat="1" x14ac:dyDescent="0.2">
      <c r="A235" s="209">
        <v>96819300</v>
      </c>
      <c r="B235" s="207" t="s">
        <v>4</v>
      </c>
      <c r="C235" s="205" t="s">
        <v>906</v>
      </c>
      <c r="D235" s="205" t="s">
        <v>1006</v>
      </c>
      <c r="E235" s="208">
        <v>693</v>
      </c>
      <c r="F235" s="197" t="s">
        <v>867</v>
      </c>
      <c r="G235" s="206" t="s">
        <v>133</v>
      </c>
      <c r="H235" s="17">
        <v>25000000</v>
      </c>
      <c r="I235" s="206" t="s">
        <v>614</v>
      </c>
      <c r="J235" s="208" t="s">
        <v>890</v>
      </c>
      <c r="K235" s="194">
        <v>0</v>
      </c>
      <c r="L235" s="206" t="s">
        <v>220</v>
      </c>
      <c r="M235" s="194">
        <v>0.5</v>
      </c>
      <c r="N235" s="212"/>
      <c r="O235" s="212"/>
      <c r="P235" s="212"/>
      <c r="Q235" s="212"/>
      <c r="R235" s="212"/>
      <c r="S235" s="207"/>
      <c r="T235" s="195">
        <f t="shared" si="27"/>
        <v>0</v>
      </c>
      <c r="U235" s="128" t="s">
        <v>569</v>
      </c>
      <c r="V235" s="200" t="s">
        <v>127</v>
      </c>
      <c r="W235" s="126">
        <v>693</v>
      </c>
      <c r="X235" s="202" t="s">
        <v>614</v>
      </c>
      <c r="Y235" s="204"/>
      <c r="Z235" s="204"/>
      <c r="AA235" s="145"/>
      <c r="AB235" s="128" t="s">
        <v>569</v>
      </c>
      <c r="AC235" s="200" t="s">
        <v>127</v>
      </c>
      <c r="AD235" s="200" t="s">
        <v>588</v>
      </c>
      <c r="AE235" s="201" t="s">
        <v>584</v>
      </c>
      <c r="AF235" s="126">
        <v>693</v>
      </c>
      <c r="AG235" s="126">
        <v>693</v>
      </c>
      <c r="AH235" s="202" t="s">
        <v>614</v>
      </c>
      <c r="AI235" s="28"/>
      <c r="AJ235" s="202"/>
      <c r="AK235" s="22"/>
      <c r="AL235" s="22"/>
      <c r="AM235" s="22"/>
      <c r="AN235" s="22"/>
      <c r="AO235" s="23"/>
      <c r="AP235" s="128" t="s">
        <v>570</v>
      </c>
    </row>
    <row r="236" spans="1:42" s="210" customFormat="1" x14ac:dyDescent="0.2">
      <c r="A236" s="209">
        <v>96819300</v>
      </c>
      <c r="B236" s="207" t="s">
        <v>4</v>
      </c>
      <c r="C236" s="205" t="s">
        <v>906</v>
      </c>
      <c r="D236" s="205" t="s">
        <v>1006</v>
      </c>
      <c r="E236" s="208">
        <v>693</v>
      </c>
      <c r="F236" s="197" t="s">
        <v>867</v>
      </c>
      <c r="G236" s="206" t="s">
        <v>133</v>
      </c>
      <c r="H236" s="17">
        <v>25000000</v>
      </c>
      <c r="I236" s="206" t="s">
        <v>564</v>
      </c>
      <c r="J236" s="208" t="s">
        <v>891</v>
      </c>
      <c r="K236" s="194">
        <v>0</v>
      </c>
      <c r="L236" s="206" t="s">
        <v>220</v>
      </c>
      <c r="M236" s="194">
        <v>1</v>
      </c>
      <c r="N236" s="212"/>
      <c r="O236" s="212"/>
      <c r="P236" s="212"/>
      <c r="Q236" s="212"/>
      <c r="R236" s="212"/>
      <c r="S236" s="207"/>
      <c r="T236" s="195">
        <f t="shared" si="27"/>
        <v>0</v>
      </c>
      <c r="U236" s="128" t="s">
        <v>569</v>
      </c>
      <c r="V236" s="200" t="s">
        <v>127</v>
      </c>
      <c r="W236" s="126">
        <v>693</v>
      </c>
      <c r="X236" s="202" t="s">
        <v>564</v>
      </c>
      <c r="Y236" s="204"/>
      <c r="Z236" s="204"/>
      <c r="AA236" s="145"/>
      <c r="AB236" s="128" t="s">
        <v>569</v>
      </c>
      <c r="AC236" s="200" t="s">
        <v>127</v>
      </c>
      <c r="AD236" s="200" t="s">
        <v>588</v>
      </c>
      <c r="AE236" s="201" t="s">
        <v>584</v>
      </c>
      <c r="AF236" s="126">
        <v>693</v>
      </c>
      <c r="AG236" s="126">
        <v>693</v>
      </c>
      <c r="AH236" s="202" t="s">
        <v>564</v>
      </c>
      <c r="AI236" s="28"/>
      <c r="AJ236" s="202"/>
      <c r="AK236" s="22"/>
      <c r="AL236" s="22"/>
      <c r="AM236" s="22"/>
      <c r="AN236" s="22"/>
      <c r="AO236" s="23"/>
      <c r="AP236" s="128" t="s">
        <v>570</v>
      </c>
    </row>
    <row r="237" spans="1:42" s="210" customFormat="1" x14ac:dyDescent="0.2">
      <c r="A237" s="209">
        <v>96819300</v>
      </c>
      <c r="B237" s="207" t="s">
        <v>4</v>
      </c>
      <c r="C237" s="205" t="s">
        <v>906</v>
      </c>
      <c r="D237" s="205" t="s">
        <v>1006</v>
      </c>
      <c r="E237" s="208">
        <v>693</v>
      </c>
      <c r="F237" s="197" t="s">
        <v>867</v>
      </c>
      <c r="G237" s="206" t="s">
        <v>133</v>
      </c>
      <c r="H237" s="17">
        <v>25000000</v>
      </c>
      <c r="I237" s="206" t="s">
        <v>872</v>
      </c>
      <c r="J237" s="208" t="s">
        <v>892</v>
      </c>
      <c r="K237" s="194">
        <v>0</v>
      </c>
      <c r="L237" s="206" t="s">
        <v>220</v>
      </c>
      <c r="M237" s="194">
        <v>1.5</v>
      </c>
      <c r="N237" s="212"/>
      <c r="O237" s="212"/>
      <c r="P237" s="212"/>
      <c r="Q237" s="212"/>
      <c r="R237" s="212"/>
      <c r="S237" s="207"/>
      <c r="T237" s="195">
        <f t="shared" si="27"/>
        <v>0</v>
      </c>
      <c r="U237" s="128" t="s">
        <v>569</v>
      </c>
      <c r="V237" s="200" t="s">
        <v>127</v>
      </c>
      <c r="W237" s="126">
        <v>693</v>
      </c>
      <c r="X237" s="202" t="s">
        <v>872</v>
      </c>
      <c r="Y237" s="204"/>
      <c r="Z237" s="204"/>
      <c r="AA237" s="145"/>
      <c r="AB237" s="128" t="s">
        <v>569</v>
      </c>
      <c r="AC237" s="200" t="s">
        <v>127</v>
      </c>
      <c r="AD237" s="200" t="s">
        <v>588</v>
      </c>
      <c r="AE237" s="201" t="s">
        <v>584</v>
      </c>
      <c r="AF237" s="126">
        <v>693</v>
      </c>
      <c r="AG237" s="126">
        <v>693</v>
      </c>
      <c r="AH237" s="202" t="s">
        <v>872</v>
      </c>
      <c r="AI237" s="28"/>
      <c r="AJ237" s="202"/>
      <c r="AK237" s="22"/>
      <c r="AL237" s="22"/>
      <c r="AM237" s="22"/>
      <c r="AN237" s="22"/>
      <c r="AO237" s="23"/>
      <c r="AP237" s="128" t="s">
        <v>570</v>
      </c>
    </row>
    <row r="238" spans="1:42" s="210" customFormat="1" x14ac:dyDescent="0.2">
      <c r="A238" s="209">
        <v>96819300</v>
      </c>
      <c r="B238" s="207" t="s">
        <v>4</v>
      </c>
      <c r="C238" s="205" t="s">
        <v>906</v>
      </c>
      <c r="D238" s="205" t="s">
        <v>1006</v>
      </c>
      <c r="E238" s="208">
        <v>693</v>
      </c>
      <c r="F238" s="197" t="s">
        <v>867</v>
      </c>
      <c r="G238" s="206" t="s">
        <v>64</v>
      </c>
      <c r="H238" s="17">
        <v>1100</v>
      </c>
      <c r="I238" s="206" t="s">
        <v>873</v>
      </c>
      <c r="J238" s="208" t="s">
        <v>893</v>
      </c>
      <c r="K238" s="194">
        <v>0</v>
      </c>
      <c r="L238" s="206" t="s">
        <v>220</v>
      </c>
      <c r="M238" s="194">
        <v>0.25</v>
      </c>
      <c r="N238" s="212"/>
      <c r="O238" s="212"/>
      <c r="P238" s="212"/>
      <c r="Q238" s="212"/>
      <c r="R238" s="212"/>
      <c r="S238" s="207"/>
      <c r="T238" s="195">
        <f t="shared" si="27"/>
        <v>0</v>
      </c>
      <c r="U238" s="128" t="s">
        <v>569</v>
      </c>
      <c r="V238" s="200" t="s">
        <v>127</v>
      </c>
      <c r="W238" s="126">
        <v>693</v>
      </c>
      <c r="X238" s="202" t="s">
        <v>873</v>
      </c>
      <c r="Y238" s="204"/>
      <c r="Z238" s="204"/>
      <c r="AA238" s="145"/>
      <c r="AB238" s="128" t="s">
        <v>569</v>
      </c>
      <c r="AC238" s="200" t="s">
        <v>127</v>
      </c>
      <c r="AD238" s="200" t="s">
        <v>588</v>
      </c>
      <c r="AE238" s="201" t="s">
        <v>584</v>
      </c>
      <c r="AF238" s="126">
        <v>693</v>
      </c>
      <c r="AG238" s="126">
        <v>693</v>
      </c>
      <c r="AH238" s="202" t="s">
        <v>873</v>
      </c>
      <c r="AI238" s="28"/>
      <c r="AJ238" s="202"/>
      <c r="AK238" s="22"/>
      <c r="AL238" s="22"/>
      <c r="AM238" s="22"/>
      <c r="AN238" s="22"/>
      <c r="AO238" s="23"/>
      <c r="AP238" s="128" t="s">
        <v>570</v>
      </c>
    </row>
    <row r="239" spans="1:42" s="210" customFormat="1" x14ac:dyDescent="0.2">
      <c r="A239" s="209">
        <v>96819300</v>
      </c>
      <c r="B239" s="207" t="s">
        <v>4</v>
      </c>
      <c r="C239" s="205" t="s">
        <v>906</v>
      </c>
      <c r="D239" s="205" t="s">
        <v>1006</v>
      </c>
      <c r="E239" s="208">
        <v>693</v>
      </c>
      <c r="F239" s="197" t="s">
        <v>867</v>
      </c>
      <c r="G239" s="206" t="s">
        <v>64</v>
      </c>
      <c r="H239" s="17">
        <v>1100</v>
      </c>
      <c r="I239" s="206" t="s">
        <v>615</v>
      </c>
      <c r="J239" s="208" t="s">
        <v>894</v>
      </c>
      <c r="K239" s="194">
        <v>0</v>
      </c>
      <c r="L239" s="206" t="s">
        <v>220</v>
      </c>
      <c r="M239" s="194">
        <v>0.5</v>
      </c>
      <c r="N239" s="212"/>
      <c r="O239" s="212"/>
      <c r="P239" s="212"/>
      <c r="Q239" s="212"/>
      <c r="R239" s="212"/>
      <c r="S239" s="207"/>
      <c r="T239" s="195">
        <f t="shared" si="27"/>
        <v>0</v>
      </c>
      <c r="U239" s="128" t="s">
        <v>569</v>
      </c>
      <c r="V239" s="200" t="s">
        <v>127</v>
      </c>
      <c r="W239" s="126">
        <v>693</v>
      </c>
      <c r="X239" s="202" t="s">
        <v>615</v>
      </c>
      <c r="Y239" s="204"/>
      <c r="Z239" s="204"/>
      <c r="AA239" s="145"/>
      <c r="AB239" s="128" t="s">
        <v>569</v>
      </c>
      <c r="AC239" s="200" t="s">
        <v>127</v>
      </c>
      <c r="AD239" s="200" t="s">
        <v>588</v>
      </c>
      <c r="AE239" s="201" t="s">
        <v>584</v>
      </c>
      <c r="AF239" s="126">
        <v>693</v>
      </c>
      <c r="AG239" s="126">
        <v>693</v>
      </c>
      <c r="AH239" s="202" t="s">
        <v>615</v>
      </c>
      <c r="AI239" s="28"/>
      <c r="AJ239" s="202"/>
      <c r="AK239" s="22"/>
      <c r="AL239" s="22"/>
      <c r="AM239" s="22"/>
      <c r="AN239" s="22"/>
      <c r="AO239" s="23"/>
      <c r="AP239" s="128" t="s">
        <v>570</v>
      </c>
    </row>
    <row r="240" spans="1:42" s="210" customFormat="1" x14ac:dyDescent="0.2">
      <c r="A240" s="209">
        <v>96819300</v>
      </c>
      <c r="B240" s="207" t="s">
        <v>4</v>
      </c>
      <c r="C240" s="205" t="s">
        <v>906</v>
      </c>
      <c r="D240" s="205" t="s">
        <v>1006</v>
      </c>
      <c r="E240" s="208">
        <v>693</v>
      </c>
      <c r="F240" s="197" t="s">
        <v>867</v>
      </c>
      <c r="G240" s="206" t="s">
        <v>64</v>
      </c>
      <c r="H240" s="17">
        <v>1100</v>
      </c>
      <c r="I240" s="206" t="s">
        <v>565</v>
      </c>
      <c r="J240" s="208" t="s">
        <v>895</v>
      </c>
      <c r="K240" s="194">
        <v>0</v>
      </c>
      <c r="L240" s="206" t="s">
        <v>220</v>
      </c>
      <c r="M240" s="194">
        <v>1</v>
      </c>
      <c r="N240" s="212"/>
      <c r="O240" s="212"/>
      <c r="P240" s="212"/>
      <c r="Q240" s="212"/>
      <c r="R240" s="212"/>
      <c r="S240" s="207"/>
      <c r="T240" s="195">
        <f t="shared" si="27"/>
        <v>0</v>
      </c>
      <c r="U240" s="128" t="s">
        <v>569</v>
      </c>
      <c r="V240" s="200" t="s">
        <v>127</v>
      </c>
      <c r="W240" s="126">
        <v>693</v>
      </c>
      <c r="X240" s="202" t="s">
        <v>565</v>
      </c>
      <c r="Y240" s="204"/>
      <c r="Z240" s="204"/>
      <c r="AA240" s="145"/>
      <c r="AB240" s="128" t="s">
        <v>569</v>
      </c>
      <c r="AC240" s="200" t="s">
        <v>127</v>
      </c>
      <c r="AD240" s="200" t="s">
        <v>588</v>
      </c>
      <c r="AE240" s="201" t="s">
        <v>584</v>
      </c>
      <c r="AF240" s="126">
        <v>693</v>
      </c>
      <c r="AG240" s="126">
        <v>693</v>
      </c>
      <c r="AH240" s="202" t="s">
        <v>565</v>
      </c>
      <c r="AI240" s="28"/>
      <c r="AJ240" s="202"/>
      <c r="AK240" s="22"/>
      <c r="AL240" s="22"/>
      <c r="AM240" s="22"/>
      <c r="AN240" s="22"/>
      <c r="AO240" s="23"/>
      <c r="AP240" s="128" t="s">
        <v>570</v>
      </c>
    </row>
    <row r="241" spans="1:42" s="210" customFormat="1" x14ac:dyDescent="0.2">
      <c r="A241" s="209">
        <v>96819300</v>
      </c>
      <c r="B241" s="207" t="s">
        <v>4</v>
      </c>
      <c r="C241" s="205" t="s">
        <v>906</v>
      </c>
      <c r="D241" s="205" t="s">
        <v>1006</v>
      </c>
      <c r="E241" s="208">
        <v>693</v>
      </c>
      <c r="F241" s="197" t="s">
        <v>867</v>
      </c>
      <c r="G241" s="206" t="s">
        <v>64</v>
      </c>
      <c r="H241" s="17">
        <v>1100</v>
      </c>
      <c r="I241" s="206" t="s">
        <v>874</v>
      </c>
      <c r="J241" s="208" t="s">
        <v>896</v>
      </c>
      <c r="K241" s="194">
        <v>0</v>
      </c>
      <c r="L241" s="206" t="s">
        <v>220</v>
      </c>
      <c r="M241" s="194">
        <v>1.5</v>
      </c>
      <c r="N241" s="212"/>
      <c r="O241" s="212"/>
      <c r="P241" s="212"/>
      <c r="Q241" s="212"/>
      <c r="R241" s="212"/>
      <c r="S241" s="207"/>
      <c r="T241" s="195">
        <f t="shared" si="27"/>
        <v>0</v>
      </c>
      <c r="U241" s="128" t="s">
        <v>569</v>
      </c>
      <c r="V241" s="200" t="s">
        <v>127</v>
      </c>
      <c r="W241" s="126">
        <v>693</v>
      </c>
      <c r="X241" s="202" t="s">
        <v>874</v>
      </c>
      <c r="Y241" s="204"/>
      <c r="Z241" s="204"/>
      <c r="AA241" s="145"/>
      <c r="AB241" s="128" t="s">
        <v>569</v>
      </c>
      <c r="AC241" s="200" t="s">
        <v>127</v>
      </c>
      <c r="AD241" s="200" t="s">
        <v>588</v>
      </c>
      <c r="AE241" s="201" t="s">
        <v>584</v>
      </c>
      <c r="AF241" s="126">
        <v>693</v>
      </c>
      <c r="AG241" s="126">
        <v>693</v>
      </c>
      <c r="AH241" s="202" t="s">
        <v>874</v>
      </c>
      <c r="AI241" s="28"/>
      <c r="AJ241" s="202"/>
      <c r="AK241" s="22"/>
      <c r="AL241" s="22"/>
      <c r="AM241" s="22"/>
      <c r="AN241" s="22"/>
      <c r="AO241" s="23"/>
      <c r="AP241" s="128" t="s">
        <v>570</v>
      </c>
    </row>
    <row r="242" spans="1:42" s="210" customFormat="1" x14ac:dyDescent="0.2">
      <c r="A242" s="209">
        <v>96819300</v>
      </c>
      <c r="B242" s="207" t="s">
        <v>4</v>
      </c>
      <c r="C242" s="205" t="s">
        <v>906</v>
      </c>
      <c r="D242" s="205" t="s">
        <v>1006</v>
      </c>
      <c r="E242" s="208">
        <v>693</v>
      </c>
      <c r="F242" s="197" t="s">
        <v>867</v>
      </c>
      <c r="G242" s="206" t="s">
        <v>504</v>
      </c>
      <c r="H242" s="17">
        <v>50000</v>
      </c>
      <c r="I242" s="206" t="s">
        <v>875</v>
      </c>
      <c r="J242" s="208" t="s">
        <v>897</v>
      </c>
      <c r="K242" s="194">
        <v>0</v>
      </c>
      <c r="L242" s="206" t="s">
        <v>220</v>
      </c>
      <c r="M242" s="194">
        <v>0.25</v>
      </c>
      <c r="N242" s="212"/>
      <c r="O242" s="212"/>
      <c r="P242" s="212"/>
      <c r="Q242" s="212"/>
      <c r="R242" s="212"/>
      <c r="S242" s="207"/>
      <c r="T242" s="195">
        <f t="shared" si="27"/>
        <v>0</v>
      </c>
      <c r="U242" s="128" t="s">
        <v>569</v>
      </c>
      <c r="V242" s="200" t="s">
        <v>127</v>
      </c>
      <c r="W242" s="126">
        <v>693</v>
      </c>
      <c r="X242" s="202" t="s">
        <v>875</v>
      </c>
      <c r="Y242" s="204"/>
      <c r="Z242" s="204"/>
      <c r="AA242" s="145"/>
      <c r="AB242" s="128" t="s">
        <v>569</v>
      </c>
      <c r="AC242" s="200" t="s">
        <v>127</v>
      </c>
      <c r="AD242" s="200" t="s">
        <v>588</v>
      </c>
      <c r="AE242" s="201" t="s">
        <v>584</v>
      </c>
      <c r="AF242" s="126">
        <v>693</v>
      </c>
      <c r="AG242" s="126">
        <v>693</v>
      </c>
      <c r="AH242" s="202" t="s">
        <v>875</v>
      </c>
      <c r="AI242" s="28"/>
      <c r="AJ242" s="202"/>
      <c r="AK242" s="22"/>
      <c r="AL242" s="22"/>
      <c r="AM242" s="22"/>
      <c r="AN242" s="22"/>
      <c r="AO242" s="23"/>
      <c r="AP242" s="128" t="s">
        <v>570</v>
      </c>
    </row>
    <row r="243" spans="1:42" s="210" customFormat="1" x14ac:dyDescent="0.2">
      <c r="A243" s="209">
        <v>96819300</v>
      </c>
      <c r="B243" s="207" t="s">
        <v>4</v>
      </c>
      <c r="C243" s="205" t="s">
        <v>906</v>
      </c>
      <c r="D243" s="205" t="s">
        <v>1006</v>
      </c>
      <c r="E243" s="208">
        <v>693</v>
      </c>
      <c r="F243" s="197" t="s">
        <v>867</v>
      </c>
      <c r="G243" s="206" t="s">
        <v>504</v>
      </c>
      <c r="H243" s="17">
        <v>50000</v>
      </c>
      <c r="I243" s="206" t="s">
        <v>616</v>
      </c>
      <c r="J243" s="208" t="s">
        <v>898</v>
      </c>
      <c r="K243" s="194">
        <v>0</v>
      </c>
      <c r="L243" s="206" t="s">
        <v>220</v>
      </c>
      <c r="M243" s="194">
        <v>0.5</v>
      </c>
      <c r="N243" s="212"/>
      <c r="O243" s="212"/>
      <c r="P243" s="212"/>
      <c r="Q243" s="212"/>
      <c r="R243" s="212"/>
      <c r="S243" s="207"/>
      <c r="T243" s="195">
        <f t="shared" si="27"/>
        <v>0</v>
      </c>
      <c r="U243" s="128" t="s">
        <v>569</v>
      </c>
      <c r="V243" s="200" t="s">
        <v>127</v>
      </c>
      <c r="W243" s="126">
        <v>693</v>
      </c>
      <c r="X243" s="202" t="s">
        <v>616</v>
      </c>
      <c r="Y243" s="204"/>
      <c r="Z243" s="204"/>
      <c r="AA243" s="145"/>
      <c r="AB243" s="128" t="s">
        <v>569</v>
      </c>
      <c r="AC243" s="200" t="s">
        <v>127</v>
      </c>
      <c r="AD243" s="200" t="s">
        <v>588</v>
      </c>
      <c r="AE243" s="201" t="s">
        <v>584</v>
      </c>
      <c r="AF243" s="126">
        <v>693</v>
      </c>
      <c r="AG243" s="126">
        <v>693</v>
      </c>
      <c r="AH243" s="202" t="s">
        <v>616</v>
      </c>
      <c r="AI243" s="28"/>
      <c r="AJ243" s="202"/>
      <c r="AK243" s="22"/>
      <c r="AL243" s="22"/>
      <c r="AM243" s="22"/>
      <c r="AN243" s="22"/>
      <c r="AO243" s="23"/>
      <c r="AP243" s="128" t="s">
        <v>570</v>
      </c>
    </row>
    <row r="244" spans="1:42" s="210" customFormat="1" x14ac:dyDescent="0.2">
      <c r="A244" s="209">
        <v>96819300</v>
      </c>
      <c r="B244" s="207" t="s">
        <v>4</v>
      </c>
      <c r="C244" s="205" t="s">
        <v>906</v>
      </c>
      <c r="D244" s="205" t="s">
        <v>1006</v>
      </c>
      <c r="E244" s="208">
        <v>693</v>
      </c>
      <c r="F244" s="197" t="s">
        <v>867</v>
      </c>
      <c r="G244" s="206" t="s">
        <v>504</v>
      </c>
      <c r="H244" s="17">
        <v>50000</v>
      </c>
      <c r="I244" s="206" t="s">
        <v>566</v>
      </c>
      <c r="J244" s="208" t="s">
        <v>899</v>
      </c>
      <c r="K244" s="194">
        <v>0</v>
      </c>
      <c r="L244" s="206" t="s">
        <v>220</v>
      </c>
      <c r="M244" s="194">
        <v>1</v>
      </c>
      <c r="N244" s="212"/>
      <c r="O244" s="212"/>
      <c r="P244" s="212"/>
      <c r="Q244" s="212"/>
      <c r="R244" s="212"/>
      <c r="S244" s="207"/>
      <c r="T244" s="195">
        <f t="shared" si="27"/>
        <v>0</v>
      </c>
      <c r="U244" s="128" t="s">
        <v>569</v>
      </c>
      <c r="V244" s="200" t="s">
        <v>127</v>
      </c>
      <c r="W244" s="126">
        <v>693</v>
      </c>
      <c r="X244" s="202" t="s">
        <v>566</v>
      </c>
      <c r="Y244" s="204"/>
      <c r="Z244" s="204"/>
      <c r="AA244" s="145"/>
      <c r="AB244" s="128" t="s">
        <v>569</v>
      </c>
      <c r="AC244" s="200" t="s">
        <v>127</v>
      </c>
      <c r="AD244" s="200" t="s">
        <v>588</v>
      </c>
      <c r="AE244" s="201" t="s">
        <v>584</v>
      </c>
      <c r="AF244" s="126">
        <v>693</v>
      </c>
      <c r="AG244" s="126">
        <v>693</v>
      </c>
      <c r="AH244" s="202" t="s">
        <v>566</v>
      </c>
      <c r="AI244" s="28"/>
      <c r="AJ244" s="202"/>
      <c r="AK244" s="22"/>
      <c r="AL244" s="22"/>
      <c r="AM244" s="22"/>
      <c r="AN244" s="22"/>
      <c r="AO244" s="23"/>
      <c r="AP244" s="128" t="s">
        <v>570</v>
      </c>
    </row>
    <row r="245" spans="1:42" s="210" customFormat="1" x14ac:dyDescent="0.2">
      <c r="A245" s="209">
        <v>96819300</v>
      </c>
      <c r="B245" s="207" t="s">
        <v>4</v>
      </c>
      <c r="C245" s="205" t="s">
        <v>906</v>
      </c>
      <c r="D245" s="205" t="s">
        <v>1006</v>
      </c>
      <c r="E245" s="208">
        <v>693</v>
      </c>
      <c r="F245" s="197" t="s">
        <v>867</v>
      </c>
      <c r="G245" s="206" t="s">
        <v>504</v>
      </c>
      <c r="H245" s="17">
        <v>50000</v>
      </c>
      <c r="I245" s="206" t="s">
        <v>876</v>
      </c>
      <c r="J245" s="208" t="s">
        <v>900</v>
      </c>
      <c r="K245" s="194">
        <v>0</v>
      </c>
      <c r="L245" s="206" t="s">
        <v>220</v>
      </c>
      <c r="M245" s="194">
        <v>1.5</v>
      </c>
      <c r="N245" s="212"/>
      <c r="O245" s="212"/>
      <c r="P245" s="212"/>
      <c r="Q245" s="212"/>
      <c r="R245" s="212"/>
      <c r="S245" s="207"/>
      <c r="T245" s="195">
        <f t="shared" si="27"/>
        <v>0</v>
      </c>
      <c r="U245" s="128" t="s">
        <v>569</v>
      </c>
      <c r="V245" s="200" t="s">
        <v>127</v>
      </c>
      <c r="W245" s="126">
        <v>693</v>
      </c>
      <c r="X245" s="202" t="s">
        <v>876</v>
      </c>
      <c r="Y245" s="204"/>
      <c r="Z245" s="204"/>
      <c r="AA245" s="145"/>
      <c r="AB245" s="128" t="s">
        <v>569</v>
      </c>
      <c r="AC245" s="200" t="s">
        <v>127</v>
      </c>
      <c r="AD245" s="200" t="s">
        <v>588</v>
      </c>
      <c r="AE245" s="201" t="s">
        <v>584</v>
      </c>
      <c r="AF245" s="126">
        <v>693</v>
      </c>
      <c r="AG245" s="126">
        <v>693</v>
      </c>
      <c r="AH245" s="202" t="s">
        <v>876</v>
      </c>
      <c r="AI245" s="28"/>
      <c r="AJ245" s="202"/>
      <c r="AK245" s="22"/>
      <c r="AL245" s="22"/>
      <c r="AM245" s="22"/>
      <c r="AN245" s="22"/>
      <c r="AO245" s="23"/>
      <c r="AP245" s="128" t="s">
        <v>570</v>
      </c>
    </row>
    <row r="246" spans="1:42" s="210" customFormat="1" x14ac:dyDescent="0.2">
      <c r="A246" s="209">
        <v>96819300</v>
      </c>
      <c r="B246" s="207" t="s">
        <v>4</v>
      </c>
      <c r="C246" s="205" t="s">
        <v>906</v>
      </c>
      <c r="D246" s="205" t="s">
        <v>1006</v>
      </c>
      <c r="E246" s="208">
        <v>693</v>
      </c>
      <c r="F246" s="197" t="s">
        <v>867</v>
      </c>
      <c r="G246" s="206" t="s">
        <v>64</v>
      </c>
      <c r="H246" s="17">
        <v>1100</v>
      </c>
      <c r="I246" s="206" t="s">
        <v>877</v>
      </c>
      <c r="J246" s="208" t="s">
        <v>901</v>
      </c>
      <c r="K246" s="194">
        <v>0</v>
      </c>
      <c r="L246" s="206" t="s">
        <v>220</v>
      </c>
      <c r="M246" s="194">
        <v>0.25</v>
      </c>
      <c r="N246" s="212"/>
      <c r="O246" s="212"/>
      <c r="P246" s="212"/>
      <c r="Q246" s="212"/>
      <c r="R246" s="212"/>
      <c r="S246" s="207"/>
      <c r="T246" s="195">
        <f t="shared" si="27"/>
        <v>0</v>
      </c>
      <c r="U246" s="128" t="s">
        <v>569</v>
      </c>
      <c r="V246" s="200" t="s">
        <v>127</v>
      </c>
      <c r="W246" s="126">
        <v>693</v>
      </c>
      <c r="X246" s="202" t="s">
        <v>877</v>
      </c>
      <c r="Y246" s="204"/>
      <c r="Z246" s="204"/>
      <c r="AA246" s="145"/>
      <c r="AB246" s="128" t="s">
        <v>569</v>
      </c>
      <c r="AC246" s="200" t="s">
        <v>127</v>
      </c>
      <c r="AD246" s="200" t="s">
        <v>588</v>
      </c>
      <c r="AE246" s="201" t="s">
        <v>584</v>
      </c>
      <c r="AF246" s="126">
        <v>693</v>
      </c>
      <c r="AG246" s="126">
        <v>693</v>
      </c>
      <c r="AH246" s="202" t="s">
        <v>877</v>
      </c>
      <c r="AI246" s="28"/>
      <c r="AJ246" s="202"/>
      <c r="AK246" s="22"/>
      <c r="AL246" s="22"/>
      <c r="AM246" s="22"/>
      <c r="AN246" s="22"/>
      <c r="AO246" s="23"/>
      <c r="AP246" s="128" t="s">
        <v>570</v>
      </c>
    </row>
    <row r="247" spans="1:42" s="210" customFormat="1" x14ac:dyDescent="0.2">
      <c r="A247" s="209">
        <v>96819300</v>
      </c>
      <c r="B247" s="207" t="s">
        <v>4</v>
      </c>
      <c r="C247" s="205" t="s">
        <v>906</v>
      </c>
      <c r="D247" s="205" t="s">
        <v>1006</v>
      </c>
      <c r="E247" s="208">
        <v>693</v>
      </c>
      <c r="F247" s="197" t="s">
        <v>867</v>
      </c>
      <c r="G247" s="206" t="s">
        <v>64</v>
      </c>
      <c r="H247" s="17">
        <v>1100</v>
      </c>
      <c r="I247" s="206" t="s">
        <v>618</v>
      </c>
      <c r="J247" s="208" t="s">
        <v>902</v>
      </c>
      <c r="K247" s="194">
        <v>0</v>
      </c>
      <c r="L247" s="206" t="s">
        <v>220</v>
      </c>
      <c r="M247" s="194">
        <v>0.5</v>
      </c>
      <c r="N247" s="212"/>
      <c r="O247" s="212"/>
      <c r="P247" s="212"/>
      <c r="Q247" s="212"/>
      <c r="R247" s="212"/>
      <c r="S247" s="207"/>
      <c r="T247" s="195">
        <f t="shared" si="27"/>
        <v>0</v>
      </c>
      <c r="U247" s="128" t="s">
        <v>569</v>
      </c>
      <c r="V247" s="200" t="s">
        <v>127</v>
      </c>
      <c r="W247" s="126">
        <v>693</v>
      </c>
      <c r="X247" s="202" t="s">
        <v>618</v>
      </c>
      <c r="Y247" s="204"/>
      <c r="Z247" s="204"/>
      <c r="AA247" s="145"/>
      <c r="AB247" s="128" t="s">
        <v>569</v>
      </c>
      <c r="AC247" s="200" t="s">
        <v>127</v>
      </c>
      <c r="AD247" s="200" t="s">
        <v>588</v>
      </c>
      <c r="AE247" s="201" t="s">
        <v>584</v>
      </c>
      <c r="AF247" s="126">
        <v>693</v>
      </c>
      <c r="AG247" s="126">
        <v>693</v>
      </c>
      <c r="AH247" s="202" t="s">
        <v>618</v>
      </c>
      <c r="AI247" s="28"/>
      <c r="AJ247" s="202"/>
      <c r="AK247" s="22"/>
      <c r="AL247" s="22"/>
      <c r="AM247" s="22"/>
      <c r="AN247" s="22"/>
      <c r="AO247" s="23"/>
      <c r="AP247" s="128" t="s">
        <v>570</v>
      </c>
    </row>
    <row r="248" spans="1:42" s="210" customFormat="1" x14ac:dyDescent="0.2">
      <c r="A248" s="209">
        <v>96819300</v>
      </c>
      <c r="B248" s="207" t="s">
        <v>4</v>
      </c>
      <c r="C248" s="205" t="s">
        <v>906</v>
      </c>
      <c r="D248" s="205" t="s">
        <v>1006</v>
      </c>
      <c r="E248" s="208">
        <v>693</v>
      </c>
      <c r="F248" s="197" t="s">
        <v>867</v>
      </c>
      <c r="G248" s="206" t="s">
        <v>64</v>
      </c>
      <c r="H248" s="17">
        <v>1100</v>
      </c>
      <c r="I248" s="206" t="s">
        <v>567</v>
      </c>
      <c r="J248" s="208" t="s">
        <v>903</v>
      </c>
      <c r="K248" s="194">
        <v>0</v>
      </c>
      <c r="L248" s="206" t="s">
        <v>220</v>
      </c>
      <c r="M248" s="194">
        <v>1</v>
      </c>
      <c r="N248" s="212"/>
      <c r="O248" s="212"/>
      <c r="P248" s="212"/>
      <c r="Q248" s="212"/>
      <c r="R248" s="212"/>
      <c r="S248" s="207"/>
      <c r="T248" s="195">
        <f t="shared" si="27"/>
        <v>0</v>
      </c>
      <c r="U248" s="128" t="s">
        <v>569</v>
      </c>
      <c r="V248" s="200" t="s">
        <v>127</v>
      </c>
      <c r="W248" s="126">
        <v>693</v>
      </c>
      <c r="X248" s="202" t="s">
        <v>567</v>
      </c>
      <c r="Y248" s="204"/>
      <c r="Z248" s="204"/>
      <c r="AA248" s="145"/>
      <c r="AB248" s="128" t="s">
        <v>569</v>
      </c>
      <c r="AC248" s="200" t="s">
        <v>127</v>
      </c>
      <c r="AD248" s="200" t="s">
        <v>588</v>
      </c>
      <c r="AE248" s="201" t="s">
        <v>584</v>
      </c>
      <c r="AF248" s="126">
        <v>693</v>
      </c>
      <c r="AG248" s="126">
        <v>693</v>
      </c>
      <c r="AH248" s="202" t="s">
        <v>567</v>
      </c>
      <c r="AI248" s="28"/>
      <c r="AJ248" s="202"/>
      <c r="AK248" s="22"/>
      <c r="AL248" s="22"/>
      <c r="AM248" s="22"/>
      <c r="AN248" s="22"/>
      <c r="AO248" s="23"/>
      <c r="AP248" s="128" t="s">
        <v>570</v>
      </c>
    </row>
    <row r="249" spans="1:42" s="210" customFormat="1" x14ac:dyDescent="0.2">
      <c r="A249" s="209">
        <v>96819300</v>
      </c>
      <c r="B249" s="207" t="s">
        <v>4</v>
      </c>
      <c r="C249" s="205" t="s">
        <v>906</v>
      </c>
      <c r="D249" s="205" t="s">
        <v>1006</v>
      </c>
      <c r="E249" s="208">
        <v>693</v>
      </c>
      <c r="F249" s="197" t="s">
        <v>867</v>
      </c>
      <c r="G249" s="206" t="s">
        <v>64</v>
      </c>
      <c r="H249" s="17">
        <v>1100</v>
      </c>
      <c r="I249" s="206" t="s">
        <v>878</v>
      </c>
      <c r="J249" s="208" t="s">
        <v>904</v>
      </c>
      <c r="K249" s="194">
        <v>0</v>
      </c>
      <c r="L249" s="206" t="s">
        <v>220</v>
      </c>
      <c r="M249" s="194">
        <v>1.5</v>
      </c>
      <c r="N249" s="212"/>
      <c r="O249" s="212"/>
      <c r="P249" s="212"/>
      <c r="Q249" s="212"/>
      <c r="R249" s="212"/>
      <c r="S249" s="207"/>
      <c r="T249" s="195">
        <f t="shared" si="27"/>
        <v>0</v>
      </c>
      <c r="U249" s="128" t="s">
        <v>569</v>
      </c>
      <c r="V249" s="200" t="s">
        <v>127</v>
      </c>
      <c r="W249" s="126">
        <v>693</v>
      </c>
      <c r="X249" s="202" t="s">
        <v>878</v>
      </c>
      <c r="Y249" s="204"/>
      <c r="Z249" s="204"/>
      <c r="AA249" s="145"/>
      <c r="AB249" s="128" t="s">
        <v>569</v>
      </c>
      <c r="AC249" s="200" t="s">
        <v>127</v>
      </c>
      <c r="AD249" s="200" t="s">
        <v>588</v>
      </c>
      <c r="AE249" s="201" t="s">
        <v>584</v>
      </c>
      <c r="AF249" s="126">
        <v>693</v>
      </c>
      <c r="AG249" s="126">
        <v>693</v>
      </c>
      <c r="AH249" s="202" t="s">
        <v>878</v>
      </c>
      <c r="AI249" s="28"/>
      <c r="AJ249" s="202"/>
      <c r="AK249" s="22"/>
      <c r="AL249" s="22"/>
      <c r="AM249" s="22"/>
      <c r="AN249" s="22"/>
      <c r="AO249" s="23"/>
      <c r="AP249" s="128" t="s">
        <v>570</v>
      </c>
    </row>
    <row r="250" spans="1:42" s="210" customFormat="1" x14ac:dyDescent="0.2">
      <c r="A250" s="209">
        <v>96819300</v>
      </c>
      <c r="B250" s="207" t="s">
        <v>4</v>
      </c>
      <c r="C250" s="205" t="s">
        <v>906</v>
      </c>
      <c r="D250" s="205" t="s">
        <v>1006</v>
      </c>
      <c r="E250" s="208">
        <v>693</v>
      </c>
      <c r="F250" s="197" t="s">
        <v>867</v>
      </c>
      <c r="G250" s="206" t="s">
        <v>64</v>
      </c>
      <c r="H250" s="196">
        <v>1E-3</v>
      </c>
      <c r="I250" s="206" t="s">
        <v>593</v>
      </c>
      <c r="J250" s="208" t="s">
        <v>905</v>
      </c>
      <c r="K250" s="194">
        <v>0</v>
      </c>
      <c r="L250" s="206" t="s">
        <v>220</v>
      </c>
      <c r="M250" s="194">
        <v>1.5027777777777778</v>
      </c>
      <c r="N250" s="212"/>
      <c r="O250" s="212"/>
      <c r="P250" s="212"/>
      <c r="Q250" s="212"/>
      <c r="R250" s="212"/>
      <c r="S250" s="207"/>
      <c r="T250" s="195">
        <f t="shared" si="27"/>
        <v>0</v>
      </c>
      <c r="U250" s="128" t="s">
        <v>569</v>
      </c>
      <c r="V250" s="200" t="s">
        <v>127</v>
      </c>
      <c r="W250" s="126">
        <v>693</v>
      </c>
      <c r="X250" s="202" t="s">
        <v>593</v>
      </c>
      <c r="Y250" s="204"/>
      <c r="Z250" s="204"/>
      <c r="AA250" s="145"/>
      <c r="AB250" s="128" t="s">
        <v>569</v>
      </c>
      <c r="AC250" s="200" t="s">
        <v>596</v>
      </c>
      <c r="AD250" s="200" t="s">
        <v>588</v>
      </c>
      <c r="AE250" s="201" t="s">
        <v>584</v>
      </c>
      <c r="AF250" s="126">
        <v>693</v>
      </c>
      <c r="AG250" s="126">
        <v>693</v>
      </c>
      <c r="AH250" s="202" t="s">
        <v>593</v>
      </c>
      <c r="AI250" s="28"/>
      <c r="AJ250" s="202"/>
      <c r="AK250" s="22"/>
      <c r="AL250" s="22"/>
      <c r="AM250" s="22"/>
      <c r="AN250" s="22"/>
      <c r="AO250" s="23"/>
      <c r="AP250" s="128" t="s">
        <v>570</v>
      </c>
    </row>
    <row r="251" spans="1:42" s="210" customFormat="1" x14ac:dyDescent="0.2">
      <c r="A251" s="209"/>
      <c r="B251" s="207"/>
      <c r="C251" s="205"/>
      <c r="D251" s="205"/>
      <c r="E251" s="208"/>
      <c r="F251" s="197"/>
      <c r="G251" s="206"/>
      <c r="H251" s="17"/>
      <c r="I251" s="206"/>
      <c r="J251" s="206"/>
      <c r="K251" s="194"/>
      <c r="L251" s="206"/>
      <c r="M251" s="194"/>
      <c r="N251" s="212"/>
      <c r="O251" s="212"/>
      <c r="P251" s="212"/>
      <c r="Q251" s="212"/>
      <c r="R251" s="212"/>
      <c r="S251" s="207"/>
      <c r="T251" s="195">
        <f t="shared" si="27"/>
        <v>0</v>
      </c>
      <c r="U251" s="128" t="s">
        <v>569</v>
      </c>
      <c r="V251" s="200"/>
      <c r="W251" s="126"/>
      <c r="X251" s="202"/>
      <c r="Y251" s="204"/>
      <c r="Z251" s="204"/>
      <c r="AA251" s="145"/>
      <c r="AB251" s="128" t="s">
        <v>569</v>
      </c>
      <c r="AC251" s="200"/>
      <c r="AD251" s="201"/>
      <c r="AE251" s="201"/>
      <c r="AF251" s="126"/>
      <c r="AG251" s="126"/>
      <c r="AH251" s="202"/>
      <c r="AI251" s="28"/>
      <c r="AJ251" s="202"/>
      <c r="AK251" s="22"/>
      <c r="AL251" s="22"/>
      <c r="AM251" s="22"/>
      <c r="AN251" s="22"/>
      <c r="AO251" s="23"/>
      <c r="AP251" s="128" t="s">
        <v>570</v>
      </c>
    </row>
    <row r="252" spans="1:42" s="210" customFormat="1" x14ac:dyDescent="0.2">
      <c r="A252" s="209">
        <v>96932010</v>
      </c>
      <c r="B252" s="210" t="s">
        <v>853</v>
      </c>
      <c r="C252" s="200" t="s">
        <v>158</v>
      </c>
      <c r="D252" s="205" t="s">
        <v>1006</v>
      </c>
      <c r="E252" s="126">
        <v>707</v>
      </c>
      <c r="F252" s="139" t="s">
        <v>914</v>
      </c>
      <c r="G252" s="202" t="s">
        <v>64</v>
      </c>
      <c r="H252" s="46">
        <v>1267</v>
      </c>
      <c r="I252" s="202" t="s">
        <v>512</v>
      </c>
      <c r="J252" s="126" t="s">
        <v>911</v>
      </c>
      <c r="K252" s="47">
        <v>4.5407200000000003</v>
      </c>
      <c r="L252" s="202" t="s">
        <v>221</v>
      </c>
      <c r="M252" s="47">
        <v>6</v>
      </c>
      <c r="N252" s="211">
        <v>1267000</v>
      </c>
      <c r="O252" s="211">
        <v>347216.79</v>
      </c>
      <c r="P252" s="211">
        <f t="shared" ref="P252:P253" si="31">ROUND((O252*$F$8/1000),0)</f>
        <v>9045716</v>
      </c>
      <c r="Q252" s="211">
        <v>227047</v>
      </c>
      <c r="R252" s="211">
        <v>9272763</v>
      </c>
      <c r="T252" s="138">
        <f t="shared" si="27"/>
        <v>0</v>
      </c>
      <c r="U252" s="128" t="s">
        <v>569</v>
      </c>
      <c r="V252" s="200" t="s">
        <v>158</v>
      </c>
      <c r="W252" s="126">
        <v>707</v>
      </c>
      <c r="X252" s="202" t="s">
        <v>512</v>
      </c>
      <c r="Y252" s="204"/>
      <c r="Z252" s="204"/>
      <c r="AA252" s="145"/>
      <c r="AB252" s="128" t="s">
        <v>569</v>
      </c>
      <c r="AC252" s="200" t="s">
        <v>158</v>
      </c>
      <c r="AD252" s="201" t="s">
        <v>601</v>
      </c>
      <c r="AE252" s="201" t="s">
        <v>591</v>
      </c>
      <c r="AF252" s="126">
        <v>707</v>
      </c>
      <c r="AG252" s="126">
        <v>707</v>
      </c>
      <c r="AH252" s="202" t="s">
        <v>512</v>
      </c>
      <c r="AI252" s="28">
        <v>40892</v>
      </c>
      <c r="AJ252" s="202" t="s">
        <v>64</v>
      </c>
      <c r="AK252" s="22"/>
      <c r="AL252" s="22"/>
      <c r="AM252" s="22"/>
      <c r="AN252" s="22"/>
      <c r="AO252" s="23"/>
      <c r="AP252" s="128" t="s">
        <v>570</v>
      </c>
    </row>
    <row r="253" spans="1:42" s="210" customFormat="1" x14ac:dyDescent="0.2">
      <c r="A253" s="209">
        <v>96932010</v>
      </c>
      <c r="B253" s="210" t="s">
        <v>853</v>
      </c>
      <c r="C253" s="200" t="s">
        <v>158</v>
      </c>
      <c r="D253" s="205" t="s">
        <v>1006</v>
      </c>
      <c r="E253" s="126">
        <v>707</v>
      </c>
      <c r="F253" s="139" t="s">
        <v>914</v>
      </c>
      <c r="G253" s="202" t="s">
        <v>64</v>
      </c>
      <c r="H253" s="140">
        <v>1E-3</v>
      </c>
      <c r="I253" s="202" t="s">
        <v>513</v>
      </c>
      <c r="J253" s="126" t="s">
        <v>912</v>
      </c>
      <c r="K253" s="47">
        <v>0</v>
      </c>
      <c r="L253" s="202" t="s">
        <v>221</v>
      </c>
      <c r="M253" s="47">
        <v>6</v>
      </c>
      <c r="N253" s="211">
        <v>1</v>
      </c>
      <c r="O253" s="211">
        <v>1</v>
      </c>
      <c r="P253" s="211">
        <f t="shared" si="31"/>
        <v>26</v>
      </c>
      <c r="Q253" s="211">
        <v>0</v>
      </c>
      <c r="R253" s="211">
        <v>26</v>
      </c>
      <c r="T253" s="138">
        <f t="shared" si="27"/>
        <v>0</v>
      </c>
      <c r="U253" s="128" t="s">
        <v>569</v>
      </c>
      <c r="V253" s="200" t="s">
        <v>158</v>
      </c>
      <c r="W253" s="126">
        <v>707</v>
      </c>
      <c r="X253" s="202" t="s">
        <v>513</v>
      </c>
      <c r="Y253" s="204"/>
      <c r="Z253" s="204"/>
      <c r="AA253" s="145"/>
      <c r="AB253" s="128" t="s">
        <v>569</v>
      </c>
      <c r="AC253" s="200" t="s">
        <v>602</v>
      </c>
      <c r="AD253" s="201" t="s">
        <v>601</v>
      </c>
      <c r="AE253" s="201" t="s">
        <v>591</v>
      </c>
      <c r="AF253" s="126">
        <v>707</v>
      </c>
      <c r="AG253" s="126">
        <v>707</v>
      </c>
      <c r="AH253" s="202" t="s">
        <v>513</v>
      </c>
      <c r="AI253" s="28">
        <v>40892</v>
      </c>
      <c r="AJ253" s="202" t="s">
        <v>64</v>
      </c>
      <c r="AK253" s="22"/>
      <c r="AL253" s="22"/>
      <c r="AM253" s="22"/>
      <c r="AN253" s="22"/>
      <c r="AO253" s="23"/>
      <c r="AP253" s="128" t="s">
        <v>570</v>
      </c>
    </row>
    <row r="254" spans="1:42" s="207" customFormat="1" x14ac:dyDescent="0.2">
      <c r="A254" s="209"/>
      <c r="C254" s="205"/>
      <c r="D254" s="205"/>
      <c r="E254" s="208"/>
      <c r="F254" s="197"/>
      <c r="G254" s="206"/>
      <c r="H254" s="196"/>
      <c r="I254" s="206"/>
      <c r="J254" s="208"/>
      <c r="K254" s="194"/>
      <c r="L254" s="206"/>
      <c r="M254" s="194"/>
      <c r="N254" s="212"/>
      <c r="O254" s="212"/>
      <c r="P254" s="212"/>
      <c r="Q254" s="212"/>
      <c r="R254" s="212"/>
      <c r="T254" s="195"/>
      <c r="U254" s="199" t="s">
        <v>569</v>
      </c>
      <c r="V254" s="205"/>
      <c r="W254" s="208"/>
      <c r="X254" s="206"/>
      <c r="Y254" s="204"/>
      <c r="Z254" s="204"/>
      <c r="AA254" s="145"/>
      <c r="AB254" s="199" t="s">
        <v>569</v>
      </c>
      <c r="AC254" s="205"/>
      <c r="AD254" s="81"/>
      <c r="AE254" s="81"/>
      <c r="AF254" s="208"/>
      <c r="AG254" s="208"/>
      <c r="AH254" s="206"/>
      <c r="AI254" s="203"/>
      <c r="AJ254" s="206"/>
      <c r="AK254" s="143"/>
      <c r="AL254" s="143"/>
      <c r="AM254" s="143"/>
      <c r="AN254" s="143"/>
      <c r="AO254" s="82"/>
      <c r="AP254" s="199" t="s">
        <v>570</v>
      </c>
    </row>
    <row r="255" spans="1:42" s="207" customFormat="1" x14ac:dyDescent="0.2">
      <c r="A255" s="209">
        <v>96819300</v>
      </c>
      <c r="B255" s="207" t="s">
        <v>4</v>
      </c>
      <c r="C255" s="205" t="s">
        <v>906</v>
      </c>
      <c r="D255" s="205" t="s">
        <v>1006</v>
      </c>
      <c r="E255" s="208">
        <v>734</v>
      </c>
      <c r="F255" s="197" t="s">
        <v>948</v>
      </c>
      <c r="G255" s="206" t="s">
        <v>64</v>
      </c>
      <c r="H255" s="196">
        <v>1200</v>
      </c>
      <c r="I255" s="206" t="s">
        <v>67</v>
      </c>
      <c r="J255" s="208" t="s">
        <v>958</v>
      </c>
      <c r="K255" s="194">
        <v>0</v>
      </c>
      <c r="L255" s="206" t="s">
        <v>220</v>
      </c>
      <c r="M255" s="194">
        <v>1</v>
      </c>
      <c r="N255" s="212"/>
      <c r="O255" s="212"/>
      <c r="P255" s="212"/>
      <c r="Q255" s="212"/>
      <c r="R255" s="212"/>
      <c r="T255" s="195">
        <f t="shared" ref="T255:T278" si="32">P255+Q255-R255</f>
        <v>0</v>
      </c>
      <c r="U255" s="199" t="s">
        <v>569</v>
      </c>
      <c r="V255" s="200" t="s">
        <v>127</v>
      </c>
      <c r="W255" s="208">
        <v>734</v>
      </c>
      <c r="X255" s="206" t="s">
        <v>67</v>
      </c>
      <c r="Y255" s="204"/>
      <c r="Z255" s="204"/>
      <c r="AA255" s="145"/>
      <c r="AB255" s="199" t="s">
        <v>569</v>
      </c>
      <c r="AC255" s="200" t="s">
        <v>127</v>
      </c>
      <c r="AD255" s="200" t="s">
        <v>588</v>
      </c>
      <c r="AE255" s="201" t="s">
        <v>584</v>
      </c>
      <c r="AF255" s="208">
        <v>734</v>
      </c>
      <c r="AG255" s="208">
        <v>734</v>
      </c>
      <c r="AH255" s="206" t="s">
        <v>67</v>
      </c>
      <c r="AI255" s="203"/>
      <c r="AJ255" s="206"/>
      <c r="AK255" s="143"/>
      <c r="AL255" s="143"/>
      <c r="AM255" s="143"/>
      <c r="AN255" s="143"/>
      <c r="AO255" s="82"/>
      <c r="AP255" s="199" t="s">
        <v>570</v>
      </c>
    </row>
    <row r="256" spans="1:42" s="207" customFormat="1" x14ac:dyDescent="0.2">
      <c r="A256" s="209">
        <v>96819300</v>
      </c>
      <c r="B256" s="207" t="s">
        <v>4</v>
      </c>
      <c r="C256" s="205" t="s">
        <v>906</v>
      </c>
      <c r="D256" s="205" t="s">
        <v>1006</v>
      </c>
      <c r="E256" s="208">
        <v>734</v>
      </c>
      <c r="F256" s="197" t="s">
        <v>948</v>
      </c>
      <c r="G256" s="206" t="s">
        <v>64</v>
      </c>
      <c r="H256" s="196">
        <v>1200</v>
      </c>
      <c r="I256" s="206" t="s">
        <v>68</v>
      </c>
      <c r="J256" s="208" t="s">
        <v>959</v>
      </c>
      <c r="K256" s="194">
        <v>0</v>
      </c>
      <c r="L256" s="206" t="s">
        <v>220</v>
      </c>
      <c r="M256" s="194">
        <v>1.5013698630136987</v>
      </c>
      <c r="N256" s="212"/>
      <c r="O256" s="212"/>
      <c r="P256" s="212"/>
      <c r="Q256" s="212"/>
      <c r="R256" s="212"/>
      <c r="T256" s="195">
        <f t="shared" si="32"/>
        <v>0</v>
      </c>
      <c r="U256" s="199" t="s">
        <v>569</v>
      </c>
      <c r="V256" s="200" t="s">
        <v>127</v>
      </c>
      <c r="W256" s="208">
        <v>734</v>
      </c>
      <c r="X256" s="206" t="s">
        <v>68</v>
      </c>
      <c r="Y256" s="204"/>
      <c r="Z256" s="204"/>
      <c r="AA256" s="145"/>
      <c r="AB256" s="199" t="s">
        <v>569</v>
      </c>
      <c r="AC256" s="200" t="s">
        <v>127</v>
      </c>
      <c r="AD256" s="200" t="s">
        <v>588</v>
      </c>
      <c r="AE256" s="201" t="s">
        <v>584</v>
      </c>
      <c r="AF256" s="208">
        <v>734</v>
      </c>
      <c r="AG256" s="208">
        <v>734</v>
      </c>
      <c r="AH256" s="206" t="s">
        <v>68</v>
      </c>
      <c r="AI256" s="203"/>
      <c r="AJ256" s="206"/>
      <c r="AK256" s="143"/>
      <c r="AL256" s="143"/>
      <c r="AM256" s="143"/>
      <c r="AN256" s="143"/>
      <c r="AO256" s="82"/>
      <c r="AP256" s="199" t="s">
        <v>570</v>
      </c>
    </row>
    <row r="257" spans="1:42" s="207" customFormat="1" x14ac:dyDescent="0.2">
      <c r="A257" s="209">
        <v>96819300</v>
      </c>
      <c r="B257" s="207" t="s">
        <v>4</v>
      </c>
      <c r="C257" s="205" t="s">
        <v>906</v>
      </c>
      <c r="D257" s="205" t="s">
        <v>1006</v>
      </c>
      <c r="E257" s="208">
        <v>734</v>
      </c>
      <c r="F257" s="197" t="s">
        <v>948</v>
      </c>
      <c r="G257" s="206" t="s">
        <v>64</v>
      </c>
      <c r="H257" s="196">
        <v>1200</v>
      </c>
      <c r="I257" s="206" t="s">
        <v>562</v>
      </c>
      <c r="J257" s="208" t="s">
        <v>960</v>
      </c>
      <c r="K257" s="194">
        <v>0</v>
      </c>
      <c r="L257" s="206" t="s">
        <v>220</v>
      </c>
      <c r="M257" s="194">
        <v>2</v>
      </c>
      <c r="N257" s="212"/>
      <c r="O257" s="212"/>
      <c r="P257" s="212"/>
      <c r="Q257" s="212"/>
      <c r="R257" s="212"/>
      <c r="T257" s="195">
        <f t="shared" si="32"/>
        <v>0</v>
      </c>
      <c r="U257" s="199" t="s">
        <v>569</v>
      </c>
      <c r="V257" s="200" t="s">
        <v>127</v>
      </c>
      <c r="W257" s="208">
        <v>734</v>
      </c>
      <c r="X257" s="206" t="s">
        <v>562</v>
      </c>
      <c r="Y257" s="204"/>
      <c r="Z257" s="204"/>
      <c r="AA257" s="145"/>
      <c r="AB257" s="199" t="s">
        <v>569</v>
      </c>
      <c r="AC257" s="200" t="s">
        <v>127</v>
      </c>
      <c r="AD257" s="200" t="s">
        <v>588</v>
      </c>
      <c r="AE257" s="201" t="s">
        <v>584</v>
      </c>
      <c r="AF257" s="208">
        <v>734</v>
      </c>
      <c r="AG257" s="208">
        <v>734</v>
      </c>
      <c r="AH257" s="206" t="s">
        <v>562</v>
      </c>
      <c r="AI257" s="203"/>
      <c r="AJ257" s="206"/>
      <c r="AK257" s="143"/>
      <c r="AL257" s="143"/>
      <c r="AM257" s="143"/>
      <c r="AN257" s="143"/>
      <c r="AO257" s="82"/>
      <c r="AP257" s="199" t="s">
        <v>570</v>
      </c>
    </row>
    <row r="258" spans="1:42" s="207" customFormat="1" x14ac:dyDescent="0.2">
      <c r="A258" s="209">
        <v>96819300</v>
      </c>
      <c r="B258" s="207" t="s">
        <v>4</v>
      </c>
      <c r="C258" s="205" t="s">
        <v>906</v>
      </c>
      <c r="D258" s="205" t="s">
        <v>1006</v>
      </c>
      <c r="E258" s="208">
        <v>734</v>
      </c>
      <c r="F258" s="197" t="s">
        <v>948</v>
      </c>
      <c r="G258" s="206" t="s">
        <v>64</v>
      </c>
      <c r="H258" s="196">
        <v>1200</v>
      </c>
      <c r="I258" s="206" t="s">
        <v>868</v>
      </c>
      <c r="J258" s="208" t="s">
        <v>961</v>
      </c>
      <c r="K258" s="194">
        <v>0</v>
      </c>
      <c r="L258" s="206" t="s">
        <v>220</v>
      </c>
      <c r="M258" s="194">
        <v>2.5013698630136987</v>
      </c>
      <c r="N258" s="212"/>
      <c r="O258" s="212"/>
      <c r="P258" s="212"/>
      <c r="Q258" s="212"/>
      <c r="R258" s="212"/>
      <c r="T258" s="195">
        <f t="shared" si="32"/>
        <v>0</v>
      </c>
      <c r="U258" s="199" t="s">
        <v>569</v>
      </c>
      <c r="V258" s="200" t="s">
        <v>127</v>
      </c>
      <c r="W258" s="208">
        <v>734</v>
      </c>
      <c r="X258" s="206" t="s">
        <v>868</v>
      </c>
      <c r="Y258" s="204"/>
      <c r="Z258" s="204"/>
      <c r="AA258" s="145"/>
      <c r="AB258" s="199" t="s">
        <v>569</v>
      </c>
      <c r="AC258" s="200" t="s">
        <v>127</v>
      </c>
      <c r="AD258" s="200" t="s">
        <v>588</v>
      </c>
      <c r="AE258" s="201" t="s">
        <v>584</v>
      </c>
      <c r="AF258" s="208">
        <v>734</v>
      </c>
      <c r="AG258" s="208">
        <v>734</v>
      </c>
      <c r="AH258" s="206" t="s">
        <v>868</v>
      </c>
      <c r="AI258" s="203"/>
      <c r="AJ258" s="206"/>
      <c r="AK258" s="143"/>
      <c r="AL258" s="143"/>
      <c r="AM258" s="143"/>
      <c r="AN258" s="143"/>
      <c r="AO258" s="82"/>
      <c r="AP258" s="199" t="s">
        <v>570</v>
      </c>
    </row>
    <row r="259" spans="1:42" s="207" customFormat="1" x14ac:dyDescent="0.2">
      <c r="A259" s="209">
        <v>96819300</v>
      </c>
      <c r="B259" s="207" t="s">
        <v>4</v>
      </c>
      <c r="C259" s="205" t="s">
        <v>906</v>
      </c>
      <c r="D259" s="205" t="s">
        <v>1006</v>
      </c>
      <c r="E259" s="208">
        <v>734</v>
      </c>
      <c r="F259" s="197" t="s">
        <v>948</v>
      </c>
      <c r="G259" s="206" t="s">
        <v>64</v>
      </c>
      <c r="H259" s="196">
        <v>1200</v>
      </c>
      <c r="I259" s="206" t="s">
        <v>869</v>
      </c>
      <c r="J259" s="208" t="s">
        <v>962</v>
      </c>
      <c r="K259" s="194">
        <v>0</v>
      </c>
      <c r="L259" s="206" t="s">
        <v>220</v>
      </c>
      <c r="M259" s="194">
        <v>3</v>
      </c>
      <c r="N259" s="212"/>
      <c r="O259" s="212"/>
      <c r="P259" s="212"/>
      <c r="Q259" s="212"/>
      <c r="R259" s="212"/>
      <c r="T259" s="195">
        <f t="shared" si="32"/>
        <v>0</v>
      </c>
      <c r="U259" s="199" t="s">
        <v>569</v>
      </c>
      <c r="V259" s="200" t="s">
        <v>127</v>
      </c>
      <c r="W259" s="208">
        <v>734</v>
      </c>
      <c r="X259" s="206" t="s">
        <v>869</v>
      </c>
      <c r="Y259" s="204"/>
      <c r="Z259" s="204"/>
      <c r="AA259" s="145"/>
      <c r="AB259" s="199" t="s">
        <v>569</v>
      </c>
      <c r="AC259" s="200" t="s">
        <v>127</v>
      </c>
      <c r="AD259" s="200" t="s">
        <v>588</v>
      </c>
      <c r="AE259" s="201" t="s">
        <v>584</v>
      </c>
      <c r="AF259" s="208">
        <v>734</v>
      </c>
      <c r="AG259" s="208">
        <v>734</v>
      </c>
      <c r="AH259" s="206" t="s">
        <v>869</v>
      </c>
      <c r="AI259" s="203"/>
      <c r="AJ259" s="206"/>
      <c r="AK259" s="143"/>
      <c r="AL259" s="143"/>
      <c r="AM259" s="143"/>
      <c r="AN259" s="143"/>
      <c r="AO259" s="82"/>
      <c r="AP259" s="199" t="s">
        <v>570</v>
      </c>
    </row>
    <row r="260" spans="1:42" s="207" customFormat="1" x14ac:dyDescent="0.2">
      <c r="A260" s="209">
        <v>96819300</v>
      </c>
      <c r="B260" s="207" t="s">
        <v>4</v>
      </c>
      <c r="C260" s="205" t="s">
        <v>906</v>
      </c>
      <c r="D260" s="205" t="s">
        <v>1006</v>
      </c>
      <c r="E260" s="208">
        <v>734</v>
      </c>
      <c r="F260" s="197" t="s">
        <v>948</v>
      </c>
      <c r="G260" s="206" t="s">
        <v>64</v>
      </c>
      <c r="H260" s="196">
        <v>1200</v>
      </c>
      <c r="I260" s="206" t="s">
        <v>949</v>
      </c>
      <c r="J260" s="208" t="s">
        <v>963</v>
      </c>
      <c r="K260" s="194">
        <v>0</v>
      </c>
      <c r="L260" s="206" t="s">
        <v>220</v>
      </c>
      <c r="M260" s="194">
        <v>3.5013698630136987</v>
      </c>
      <c r="N260" s="212"/>
      <c r="O260" s="212"/>
      <c r="P260" s="212"/>
      <c r="Q260" s="212"/>
      <c r="R260" s="212"/>
      <c r="T260" s="195">
        <f t="shared" si="32"/>
        <v>0</v>
      </c>
      <c r="U260" s="199" t="s">
        <v>569</v>
      </c>
      <c r="V260" s="200" t="s">
        <v>127</v>
      </c>
      <c r="W260" s="208">
        <v>734</v>
      </c>
      <c r="X260" s="206" t="s">
        <v>949</v>
      </c>
      <c r="Y260" s="204"/>
      <c r="Z260" s="204"/>
      <c r="AA260" s="145"/>
      <c r="AB260" s="199" t="s">
        <v>569</v>
      </c>
      <c r="AC260" s="200" t="s">
        <v>127</v>
      </c>
      <c r="AD260" s="200" t="s">
        <v>588</v>
      </c>
      <c r="AE260" s="201" t="s">
        <v>584</v>
      </c>
      <c r="AF260" s="208">
        <v>734</v>
      </c>
      <c r="AG260" s="208">
        <v>734</v>
      </c>
      <c r="AH260" s="206" t="s">
        <v>949</v>
      </c>
      <c r="AI260" s="203"/>
      <c r="AJ260" s="206"/>
      <c r="AK260" s="143"/>
      <c r="AL260" s="143"/>
      <c r="AM260" s="143"/>
      <c r="AN260" s="143"/>
      <c r="AO260" s="82"/>
      <c r="AP260" s="199" t="s">
        <v>570</v>
      </c>
    </row>
    <row r="261" spans="1:42" s="207" customFormat="1" x14ac:dyDescent="0.2">
      <c r="A261" s="209">
        <v>96819300</v>
      </c>
      <c r="B261" s="207" t="s">
        <v>4</v>
      </c>
      <c r="C261" s="205" t="s">
        <v>906</v>
      </c>
      <c r="D261" s="205" t="s">
        <v>1006</v>
      </c>
      <c r="E261" s="208">
        <v>734</v>
      </c>
      <c r="F261" s="197" t="s">
        <v>948</v>
      </c>
      <c r="G261" s="206" t="s">
        <v>64</v>
      </c>
      <c r="H261" s="196">
        <v>1200</v>
      </c>
      <c r="I261" s="206" t="s">
        <v>950</v>
      </c>
      <c r="J261" s="208" t="s">
        <v>964</v>
      </c>
      <c r="K261" s="194">
        <v>0</v>
      </c>
      <c r="L261" s="206" t="s">
        <v>220</v>
      </c>
      <c r="M261" s="194">
        <v>4</v>
      </c>
      <c r="N261" s="212"/>
      <c r="O261" s="212"/>
      <c r="P261" s="212"/>
      <c r="Q261" s="212"/>
      <c r="R261" s="212"/>
      <c r="T261" s="195">
        <f t="shared" si="32"/>
        <v>0</v>
      </c>
      <c r="U261" s="199" t="s">
        <v>569</v>
      </c>
      <c r="V261" s="200" t="s">
        <v>127</v>
      </c>
      <c r="W261" s="208">
        <v>734</v>
      </c>
      <c r="X261" s="206" t="s">
        <v>950</v>
      </c>
      <c r="Y261" s="204"/>
      <c r="Z261" s="204"/>
      <c r="AA261" s="145"/>
      <c r="AB261" s="199" t="s">
        <v>569</v>
      </c>
      <c r="AC261" s="200" t="s">
        <v>127</v>
      </c>
      <c r="AD261" s="200" t="s">
        <v>588</v>
      </c>
      <c r="AE261" s="201" t="s">
        <v>584</v>
      </c>
      <c r="AF261" s="208">
        <v>734</v>
      </c>
      <c r="AG261" s="208">
        <v>734</v>
      </c>
      <c r="AH261" s="206" t="s">
        <v>950</v>
      </c>
      <c r="AI261" s="203"/>
      <c r="AJ261" s="206"/>
      <c r="AK261" s="143"/>
      <c r="AL261" s="143"/>
      <c r="AM261" s="143"/>
      <c r="AN261" s="143"/>
      <c r="AO261" s="82"/>
      <c r="AP261" s="199" t="s">
        <v>570</v>
      </c>
    </row>
    <row r="262" spans="1:42" s="207" customFormat="1" x14ac:dyDescent="0.2">
      <c r="A262" s="209">
        <v>96819300</v>
      </c>
      <c r="B262" s="207" t="s">
        <v>4</v>
      </c>
      <c r="C262" s="205" t="s">
        <v>906</v>
      </c>
      <c r="D262" s="205" t="s">
        <v>1006</v>
      </c>
      <c r="E262" s="208">
        <v>734</v>
      </c>
      <c r="F262" s="197" t="s">
        <v>948</v>
      </c>
      <c r="G262" s="206" t="s">
        <v>64</v>
      </c>
      <c r="H262" s="196">
        <v>1200</v>
      </c>
      <c r="I262" s="206" t="s">
        <v>951</v>
      </c>
      <c r="J262" s="208" t="s">
        <v>965</v>
      </c>
      <c r="K262" s="194">
        <v>0</v>
      </c>
      <c r="L262" s="206" t="s">
        <v>220</v>
      </c>
      <c r="M262" s="194">
        <v>4.5013698630136982</v>
      </c>
      <c r="N262" s="212"/>
      <c r="O262" s="212"/>
      <c r="P262" s="212"/>
      <c r="Q262" s="212"/>
      <c r="R262" s="212"/>
      <c r="T262" s="195">
        <f t="shared" si="32"/>
        <v>0</v>
      </c>
      <c r="U262" s="199" t="s">
        <v>569</v>
      </c>
      <c r="V262" s="200" t="s">
        <v>127</v>
      </c>
      <c r="W262" s="208">
        <v>734</v>
      </c>
      <c r="X262" s="206" t="s">
        <v>951</v>
      </c>
      <c r="Y262" s="204"/>
      <c r="Z262" s="204"/>
      <c r="AA262" s="145"/>
      <c r="AB262" s="199" t="s">
        <v>569</v>
      </c>
      <c r="AC262" s="200" t="s">
        <v>127</v>
      </c>
      <c r="AD262" s="200" t="s">
        <v>588</v>
      </c>
      <c r="AE262" s="201" t="s">
        <v>584</v>
      </c>
      <c r="AF262" s="208">
        <v>734</v>
      </c>
      <c r="AG262" s="208">
        <v>734</v>
      </c>
      <c r="AH262" s="206" t="s">
        <v>951</v>
      </c>
      <c r="AI262" s="203"/>
      <c r="AJ262" s="206"/>
      <c r="AK262" s="143"/>
      <c r="AL262" s="143"/>
      <c r="AM262" s="143"/>
      <c r="AN262" s="143"/>
      <c r="AO262" s="82"/>
      <c r="AP262" s="199" t="s">
        <v>570</v>
      </c>
    </row>
    <row r="263" spans="1:42" s="207" customFormat="1" x14ac:dyDescent="0.2">
      <c r="A263" s="209">
        <v>96819300</v>
      </c>
      <c r="B263" s="207" t="s">
        <v>4</v>
      </c>
      <c r="C263" s="205" t="s">
        <v>906</v>
      </c>
      <c r="D263" s="205" t="s">
        <v>1006</v>
      </c>
      <c r="E263" s="208">
        <v>734</v>
      </c>
      <c r="F263" s="197" t="s">
        <v>948</v>
      </c>
      <c r="G263" s="206" t="s">
        <v>64</v>
      </c>
      <c r="H263" s="196">
        <v>1200</v>
      </c>
      <c r="I263" s="206" t="s">
        <v>952</v>
      </c>
      <c r="J263" s="208" t="s">
        <v>966</v>
      </c>
      <c r="K263" s="194">
        <v>0</v>
      </c>
      <c r="L263" s="206" t="s">
        <v>220</v>
      </c>
      <c r="M263" s="194">
        <v>5</v>
      </c>
      <c r="N263" s="212"/>
      <c r="O263" s="212"/>
      <c r="P263" s="212"/>
      <c r="Q263" s="212"/>
      <c r="R263" s="212"/>
      <c r="T263" s="195">
        <f t="shared" si="32"/>
        <v>0</v>
      </c>
      <c r="U263" s="199" t="s">
        <v>569</v>
      </c>
      <c r="V263" s="200" t="s">
        <v>127</v>
      </c>
      <c r="W263" s="208">
        <v>734</v>
      </c>
      <c r="X263" s="206" t="s">
        <v>952</v>
      </c>
      <c r="Y263" s="204"/>
      <c r="Z263" s="204"/>
      <c r="AA263" s="145"/>
      <c r="AB263" s="199" t="s">
        <v>569</v>
      </c>
      <c r="AC263" s="200" t="s">
        <v>127</v>
      </c>
      <c r="AD263" s="200" t="s">
        <v>588</v>
      </c>
      <c r="AE263" s="201" t="s">
        <v>584</v>
      </c>
      <c r="AF263" s="208">
        <v>734</v>
      </c>
      <c r="AG263" s="208">
        <v>734</v>
      </c>
      <c r="AH263" s="206" t="s">
        <v>952</v>
      </c>
      <c r="AI263" s="203"/>
      <c r="AJ263" s="206"/>
      <c r="AK263" s="143"/>
      <c r="AL263" s="143"/>
      <c r="AM263" s="143"/>
      <c r="AN263" s="143"/>
      <c r="AO263" s="82"/>
      <c r="AP263" s="199" t="s">
        <v>570</v>
      </c>
    </row>
    <row r="264" spans="1:42" s="207" customFormat="1" x14ac:dyDescent="0.2">
      <c r="A264" s="209">
        <v>96819300</v>
      </c>
      <c r="B264" s="207" t="s">
        <v>4</v>
      </c>
      <c r="C264" s="205" t="s">
        <v>906</v>
      </c>
      <c r="D264" s="205" t="s">
        <v>1006</v>
      </c>
      <c r="E264" s="208">
        <v>734</v>
      </c>
      <c r="F264" s="197" t="s">
        <v>948</v>
      </c>
      <c r="G264" s="206" t="s">
        <v>133</v>
      </c>
      <c r="H264" s="196">
        <v>30000000</v>
      </c>
      <c r="I264" s="206" t="s">
        <v>69</v>
      </c>
      <c r="J264" s="208" t="s">
        <v>967</v>
      </c>
      <c r="K264" s="194">
        <v>0</v>
      </c>
      <c r="L264" s="206" t="s">
        <v>220</v>
      </c>
      <c r="M264" s="194">
        <v>1</v>
      </c>
      <c r="N264" s="212"/>
      <c r="O264" s="212"/>
      <c r="P264" s="212"/>
      <c r="Q264" s="212"/>
      <c r="R264" s="212"/>
      <c r="T264" s="195">
        <f t="shared" ref="T264:T272" si="33">P264+Q264-R264</f>
        <v>0</v>
      </c>
      <c r="U264" s="199" t="s">
        <v>569</v>
      </c>
      <c r="V264" s="200" t="s">
        <v>127</v>
      </c>
      <c r="W264" s="208">
        <v>734</v>
      </c>
      <c r="X264" s="206" t="s">
        <v>69</v>
      </c>
      <c r="Y264" s="204"/>
      <c r="Z264" s="204"/>
      <c r="AA264" s="145"/>
      <c r="AB264" s="199" t="s">
        <v>569</v>
      </c>
      <c r="AC264" s="200" t="s">
        <v>127</v>
      </c>
      <c r="AD264" s="200" t="s">
        <v>588</v>
      </c>
      <c r="AE264" s="201" t="s">
        <v>584</v>
      </c>
      <c r="AF264" s="208">
        <v>734</v>
      </c>
      <c r="AG264" s="208">
        <v>734</v>
      </c>
      <c r="AH264" s="206" t="s">
        <v>69</v>
      </c>
      <c r="AI264" s="203"/>
      <c r="AJ264" s="206"/>
      <c r="AK264" s="143"/>
      <c r="AL264" s="143"/>
      <c r="AM264" s="143"/>
      <c r="AN264" s="143"/>
      <c r="AO264" s="82"/>
      <c r="AP264" s="199" t="s">
        <v>570</v>
      </c>
    </row>
    <row r="265" spans="1:42" s="207" customFormat="1" x14ac:dyDescent="0.2">
      <c r="A265" s="209">
        <v>96819300</v>
      </c>
      <c r="B265" s="207" t="s">
        <v>4</v>
      </c>
      <c r="C265" s="205" t="s">
        <v>906</v>
      </c>
      <c r="D265" s="205" t="s">
        <v>1006</v>
      </c>
      <c r="E265" s="208">
        <v>734</v>
      </c>
      <c r="F265" s="197" t="s">
        <v>948</v>
      </c>
      <c r="G265" s="206" t="s">
        <v>133</v>
      </c>
      <c r="H265" s="196">
        <v>30000000</v>
      </c>
      <c r="I265" s="206" t="s">
        <v>613</v>
      </c>
      <c r="J265" s="208" t="s">
        <v>968</v>
      </c>
      <c r="K265" s="194">
        <v>0</v>
      </c>
      <c r="L265" s="206" t="s">
        <v>220</v>
      </c>
      <c r="M265" s="194">
        <v>1.5013698630136987</v>
      </c>
      <c r="N265" s="212"/>
      <c r="O265" s="212"/>
      <c r="P265" s="212"/>
      <c r="Q265" s="212"/>
      <c r="R265" s="212"/>
      <c r="T265" s="195">
        <f t="shared" si="33"/>
        <v>0</v>
      </c>
      <c r="U265" s="199" t="s">
        <v>569</v>
      </c>
      <c r="V265" s="200" t="s">
        <v>127</v>
      </c>
      <c r="W265" s="208">
        <v>734</v>
      </c>
      <c r="X265" s="206" t="s">
        <v>613</v>
      </c>
      <c r="Y265" s="204"/>
      <c r="Z265" s="204"/>
      <c r="AA265" s="145"/>
      <c r="AB265" s="199" t="s">
        <v>569</v>
      </c>
      <c r="AC265" s="200" t="s">
        <v>127</v>
      </c>
      <c r="AD265" s="200" t="s">
        <v>588</v>
      </c>
      <c r="AE265" s="201" t="s">
        <v>584</v>
      </c>
      <c r="AF265" s="208">
        <v>734</v>
      </c>
      <c r="AG265" s="208">
        <v>734</v>
      </c>
      <c r="AH265" s="206" t="s">
        <v>613</v>
      </c>
      <c r="AI265" s="203"/>
      <c r="AJ265" s="206"/>
      <c r="AK265" s="143"/>
      <c r="AL265" s="143"/>
      <c r="AM265" s="143"/>
      <c r="AN265" s="143"/>
      <c r="AO265" s="82"/>
      <c r="AP265" s="199" t="s">
        <v>570</v>
      </c>
    </row>
    <row r="266" spans="1:42" s="207" customFormat="1" x14ac:dyDescent="0.2">
      <c r="A266" s="209">
        <v>96819300</v>
      </c>
      <c r="B266" s="207" t="s">
        <v>4</v>
      </c>
      <c r="C266" s="205" t="s">
        <v>906</v>
      </c>
      <c r="D266" s="205" t="s">
        <v>1006</v>
      </c>
      <c r="E266" s="208">
        <v>734</v>
      </c>
      <c r="F266" s="197" t="s">
        <v>948</v>
      </c>
      <c r="G266" s="206" t="s">
        <v>133</v>
      </c>
      <c r="H266" s="196">
        <v>30000000</v>
      </c>
      <c r="I266" s="206" t="s">
        <v>563</v>
      </c>
      <c r="J266" s="208" t="s">
        <v>969</v>
      </c>
      <c r="K266" s="194">
        <v>0</v>
      </c>
      <c r="L266" s="206" t="s">
        <v>220</v>
      </c>
      <c r="M266" s="194">
        <v>2</v>
      </c>
      <c r="N266" s="212"/>
      <c r="O266" s="212"/>
      <c r="P266" s="212"/>
      <c r="Q266" s="212"/>
      <c r="R266" s="212"/>
      <c r="T266" s="195">
        <f t="shared" si="33"/>
        <v>0</v>
      </c>
      <c r="U266" s="199" t="s">
        <v>569</v>
      </c>
      <c r="V266" s="200" t="s">
        <v>127</v>
      </c>
      <c r="W266" s="208">
        <v>734</v>
      </c>
      <c r="X266" s="206" t="s">
        <v>563</v>
      </c>
      <c r="Y266" s="204"/>
      <c r="Z266" s="204"/>
      <c r="AA266" s="145"/>
      <c r="AB266" s="199" t="s">
        <v>569</v>
      </c>
      <c r="AC266" s="200" t="s">
        <v>127</v>
      </c>
      <c r="AD266" s="200" t="s">
        <v>588</v>
      </c>
      <c r="AE266" s="201" t="s">
        <v>584</v>
      </c>
      <c r="AF266" s="208">
        <v>734</v>
      </c>
      <c r="AG266" s="208">
        <v>734</v>
      </c>
      <c r="AH266" s="206" t="s">
        <v>563</v>
      </c>
      <c r="AI266" s="203"/>
      <c r="AJ266" s="206"/>
      <c r="AK266" s="143"/>
      <c r="AL266" s="143"/>
      <c r="AM266" s="143"/>
      <c r="AN266" s="143"/>
      <c r="AO266" s="82"/>
      <c r="AP266" s="199" t="s">
        <v>570</v>
      </c>
    </row>
    <row r="267" spans="1:42" s="207" customFormat="1" x14ac:dyDescent="0.2">
      <c r="A267" s="209">
        <v>96819300</v>
      </c>
      <c r="B267" s="207" t="s">
        <v>4</v>
      </c>
      <c r="C267" s="205" t="s">
        <v>906</v>
      </c>
      <c r="D267" s="205" t="s">
        <v>1006</v>
      </c>
      <c r="E267" s="208">
        <v>734</v>
      </c>
      <c r="F267" s="197" t="s">
        <v>948</v>
      </c>
      <c r="G267" s="206" t="s">
        <v>133</v>
      </c>
      <c r="H267" s="196">
        <v>30000000</v>
      </c>
      <c r="I267" s="206" t="s">
        <v>870</v>
      </c>
      <c r="J267" s="208" t="s">
        <v>970</v>
      </c>
      <c r="K267" s="194">
        <v>0</v>
      </c>
      <c r="L267" s="206" t="s">
        <v>220</v>
      </c>
      <c r="M267" s="194">
        <v>2.5013698630136987</v>
      </c>
      <c r="N267" s="212"/>
      <c r="O267" s="212"/>
      <c r="P267" s="212"/>
      <c r="Q267" s="212"/>
      <c r="R267" s="212"/>
      <c r="T267" s="195">
        <f t="shared" si="33"/>
        <v>0</v>
      </c>
      <c r="U267" s="199" t="s">
        <v>569</v>
      </c>
      <c r="V267" s="200" t="s">
        <v>127</v>
      </c>
      <c r="W267" s="208">
        <v>734</v>
      </c>
      <c r="X267" s="206" t="s">
        <v>870</v>
      </c>
      <c r="Y267" s="204"/>
      <c r="Z267" s="204"/>
      <c r="AA267" s="145"/>
      <c r="AB267" s="199" t="s">
        <v>569</v>
      </c>
      <c r="AC267" s="200" t="s">
        <v>127</v>
      </c>
      <c r="AD267" s="200" t="s">
        <v>588</v>
      </c>
      <c r="AE267" s="201" t="s">
        <v>584</v>
      </c>
      <c r="AF267" s="208">
        <v>734</v>
      </c>
      <c r="AG267" s="208">
        <v>734</v>
      </c>
      <c r="AH267" s="206" t="s">
        <v>870</v>
      </c>
      <c r="AI267" s="203"/>
      <c r="AJ267" s="206"/>
      <c r="AK267" s="143"/>
      <c r="AL267" s="143"/>
      <c r="AM267" s="143"/>
      <c r="AN267" s="143"/>
      <c r="AO267" s="82"/>
      <c r="AP267" s="199" t="s">
        <v>570</v>
      </c>
    </row>
    <row r="268" spans="1:42" s="207" customFormat="1" x14ac:dyDescent="0.2">
      <c r="A268" s="209">
        <v>96819300</v>
      </c>
      <c r="B268" s="207" t="s">
        <v>4</v>
      </c>
      <c r="C268" s="205" t="s">
        <v>906</v>
      </c>
      <c r="D268" s="205" t="s">
        <v>1006</v>
      </c>
      <c r="E268" s="208">
        <v>734</v>
      </c>
      <c r="F268" s="197" t="s">
        <v>948</v>
      </c>
      <c r="G268" s="206" t="s">
        <v>133</v>
      </c>
      <c r="H268" s="196">
        <v>30000000</v>
      </c>
      <c r="I268" s="206" t="s">
        <v>871</v>
      </c>
      <c r="J268" s="208" t="s">
        <v>971</v>
      </c>
      <c r="K268" s="194">
        <v>0</v>
      </c>
      <c r="L268" s="206" t="s">
        <v>220</v>
      </c>
      <c r="M268" s="194">
        <v>3</v>
      </c>
      <c r="N268" s="212"/>
      <c r="O268" s="212"/>
      <c r="P268" s="212"/>
      <c r="Q268" s="212"/>
      <c r="R268" s="212"/>
      <c r="T268" s="195">
        <f t="shared" si="33"/>
        <v>0</v>
      </c>
      <c r="U268" s="199" t="s">
        <v>569</v>
      </c>
      <c r="V268" s="200" t="s">
        <v>127</v>
      </c>
      <c r="W268" s="208">
        <v>734</v>
      </c>
      <c r="X268" s="206" t="s">
        <v>871</v>
      </c>
      <c r="Y268" s="204"/>
      <c r="Z268" s="204"/>
      <c r="AA268" s="145"/>
      <c r="AB268" s="199" t="s">
        <v>569</v>
      </c>
      <c r="AC268" s="200" t="s">
        <v>127</v>
      </c>
      <c r="AD268" s="200" t="s">
        <v>588</v>
      </c>
      <c r="AE268" s="201" t="s">
        <v>584</v>
      </c>
      <c r="AF268" s="208">
        <v>734</v>
      </c>
      <c r="AG268" s="208">
        <v>734</v>
      </c>
      <c r="AH268" s="206" t="s">
        <v>871</v>
      </c>
      <c r="AI268" s="203"/>
      <c r="AJ268" s="206"/>
      <c r="AK268" s="143"/>
      <c r="AL268" s="143"/>
      <c r="AM268" s="143"/>
      <c r="AN268" s="143"/>
      <c r="AO268" s="82"/>
      <c r="AP268" s="199" t="s">
        <v>570</v>
      </c>
    </row>
    <row r="269" spans="1:42" s="207" customFormat="1" x14ac:dyDescent="0.2">
      <c r="A269" s="209">
        <v>96819300</v>
      </c>
      <c r="B269" s="207" t="s">
        <v>4</v>
      </c>
      <c r="C269" s="205" t="s">
        <v>906</v>
      </c>
      <c r="D269" s="205" t="s">
        <v>1006</v>
      </c>
      <c r="E269" s="208">
        <v>734</v>
      </c>
      <c r="F269" s="197" t="s">
        <v>948</v>
      </c>
      <c r="G269" s="206" t="s">
        <v>133</v>
      </c>
      <c r="H269" s="196">
        <v>30000000</v>
      </c>
      <c r="I269" s="206" t="s">
        <v>954</v>
      </c>
      <c r="J269" s="208" t="s">
        <v>972</v>
      </c>
      <c r="K269" s="194">
        <v>0</v>
      </c>
      <c r="L269" s="206" t="s">
        <v>220</v>
      </c>
      <c r="M269" s="194">
        <v>3.5013698630136987</v>
      </c>
      <c r="N269" s="212"/>
      <c r="O269" s="212"/>
      <c r="P269" s="212"/>
      <c r="Q269" s="212"/>
      <c r="R269" s="212"/>
      <c r="T269" s="195">
        <f t="shared" si="33"/>
        <v>0</v>
      </c>
      <c r="U269" s="199" t="s">
        <v>569</v>
      </c>
      <c r="V269" s="200" t="s">
        <v>127</v>
      </c>
      <c r="W269" s="208">
        <v>734</v>
      </c>
      <c r="X269" s="206" t="s">
        <v>954</v>
      </c>
      <c r="Y269" s="204"/>
      <c r="Z269" s="204"/>
      <c r="AA269" s="145"/>
      <c r="AB269" s="199" t="s">
        <v>569</v>
      </c>
      <c r="AC269" s="200" t="s">
        <v>127</v>
      </c>
      <c r="AD269" s="200" t="s">
        <v>588</v>
      </c>
      <c r="AE269" s="201" t="s">
        <v>584</v>
      </c>
      <c r="AF269" s="208">
        <v>734</v>
      </c>
      <c r="AG269" s="208">
        <v>734</v>
      </c>
      <c r="AH269" s="206" t="s">
        <v>954</v>
      </c>
      <c r="AI269" s="203"/>
      <c r="AJ269" s="206"/>
      <c r="AK269" s="143"/>
      <c r="AL269" s="143"/>
      <c r="AM269" s="143"/>
      <c r="AN269" s="143"/>
      <c r="AO269" s="82"/>
      <c r="AP269" s="199" t="s">
        <v>570</v>
      </c>
    </row>
    <row r="270" spans="1:42" s="207" customFormat="1" x14ac:dyDescent="0.2">
      <c r="A270" s="209">
        <v>96819300</v>
      </c>
      <c r="B270" s="207" t="s">
        <v>4</v>
      </c>
      <c r="C270" s="205" t="s">
        <v>906</v>
      </c>
      <c r="D270" s="205" t="s">
        <v>1006</v>
      </c>
      <c r="E270" s="208">
        <v>734</v>
      </c>
      <c r="F270" s="197" t="s">
        <v>948</v>
      </c>
      <c r="G270" s="206" t="s">
        <v>133</v>
      </c>
      <c r="H270" s="196">
        <v>30000000</v>
      </c>
      <c r="I270" s="206" t="s">
        <v>955</v>
      </c>
      <c r="J270" s="208" t="s">
        <v>973</v>
      </c>
      <c r="K270" s="194">
        <v>0</v>
      </c>
      <c r="L270" s="206" t="s">
        <v>220</v>
      </c>
      <c r="M270" s="194">
        <v>4</v>
      </c>
      <c r="N270" s="212"/>
      <c r="O270" s="212"/>
      <c r="P270" s="212"/>
      <c r="Q270" s="212"/>
      <c r="R270" s="212"/>
      <c r="T270" s="195">
        <f t="shared" si="33"/>
        <v>0</v>
      </c>
      <c r="U270" s="199" t="s">
        <v>569</v>
      </c>
      <c r="V270" s="200" t="s">
        <v>127</v>
      </c>
      <c r="W270" s="208">
        <v>734</v>
      </c>
      <c r="X270" s="206" t="s">
        <v>955</v>
      </c>
      <c r="Y270" s="204"/>
      <c r="Z270" s="204"/>
      <c r="AA270" s="145"/>
      <c r="AB270" s="199" t="s">
        <v>569</v>
      </c>
      <c r="AC270" s="200" t="s">
        <v>127</v>
      </c>
      <c r="AD270" s="200" t="s">
        <v>588</v>
      </c>
      <c r="AE270" s="201" t="s">
        <v>584</v>
      </c>
      <c r="AF270" s="208">
        <v>734</v>
      </c>
      <c r="AG270" s="208">
        <v>734</v>
      </c>
      <c r="AH270" s="206" t="s">
        <v>955</v>
      </c>
      <c r="AI270" s="203"/>
      <c r="AJ270" s="206"/>
      <c r="AK270" s="143"/>
      <c r="AL270" s="143"/>
      <c r="AM270" s="143"/>
      <c r="AN270" s="143"/>
      <c r="AO270" s="82"/>
      <c r="AP270" s="199" t="s">
        <v>570</v>
      </c>
    </row>
    <row r="271" spans="1:42" s="207" customFormat="1" x14ac:dyDescent="0.2">
      <c r="A271" s="209">
        <v>96819300</v>
      </c>
      <c r="B271" s="207" t="s">
        <v>4</v>
      </c>
      <c r="C271" s="205" t="s">
        <v>906</v>
      </c>
      <c r="D271" s="205" t="s">
        <v>1006</v>
      </c>
      <c r="E271" s="208">
        <v>734</v>
      </c>
      <c r="F271" s="197" t="s">
        <v>948</v>
      </c>
      <c r="G271" s="206" t="s">
        <v>133</v>
      </c>
      <c r="H271" s="196">
        <v>30000000</v>
      </c>
      <c r="I271" s="206" t="s">
        <v>956</v>
      </c>
      <c r="J271" s="208" t="s">
        <v>974</v>
      </c>
      <c r="K271" s="194">
        <v>0</v>
      </c>
      <c r="L271" s="206" t="s">
        <v>220</v>
      </c>
      <c r="M271" s="194">
        <v>4.5013698630136982</v>
      </c>
      <c r="N271" s="212"/>
      <c r="O271" s="212"/>
      <c r="P271" s="212"/>
      <c r="Q271" s="212"/>
      <c r="R271" s="212"/>
      <c r="T271" s="195">
        <f t="shared" si="33"/>
        <v>0</v>
      </c>
      <c r="U271" s="199" t="s">
        <v>569</v>
      </c>
      <c r="V271" s="200" t="s">
        <v>127</v>
      </c>
      <c r="W271" s="208">
        <v>734</v>
      </c>
      <c r="X271" s="206" t="s">
        <v>956</v>
      </c>
      <c r="Y271" s="204"/>
      <c r="Z271" s="204"/>
      <c r="AA271" s="145"/>
      <c r="AB271" s="199" t="s">
        <v>569</v>
      </c>
      <c r="AC271" s="200" t="s">
        <v>127</v>
      </c>
      <c r="AD271" s="200" t="s">
        <v>588</v>
      </c>
      <c r="AE271" s="201" t="s">
        <v>584</v>
      </c>
      <c r="AF271" s="208">
        <v>734</v>
      </c>
      <c r="AG271" s="208">
        <v>734</v>
      </c>
      <c r="AH271" s="206" t="s">
        <v>956</v>
      </c>
      <c r="AI271" s="203"/>
      <c r="AJ271" s="206"/>
      <c r="AK271" s="143"/>
      <c r="AL271" s="143"/>
      <c r="AM271" s="143"/>
      <c r="AN271" s="143"/>
      <c r="AO271" s="82"/>
      <c r="AP271" s="199" t="s">
        <v>570</v>
      </c>
    </row>
    <row r="272" spans="1:42" s="207" customFormat="1" x14ac:dyDescent="0.2">
      <c r="A272" s="209">
        <v>96819300</v>
      </c>
      <c r="B272" s="207" t="s">
        <v>4</v>
      </c>
      <c r="C272" s="205" t="s">
        <v>906</v>
      </c>
      <c r="D272" s="205" t="s">
        <v>1006</v>
      </c>
      <c r="E272" s="208">
        <v>734</v>
      </c>
      <c r="F272" s="197" t="s">
        <v>948</v>
      </c>
      <c r="G272" s="206" t="s">
        <v>133</v>
      </c>
      <c r="H272" s="196">
        <v>30000000</v>
      </c>
      <c r="I272" s="206" t="s">
        <v>957</v>
      </c>
      <c r="J272" s="208" t="s">
        <v>975</v>
      </c>
      <c r="K272" s="194">
        <v>0</v>
      </c>
      <c r="L272" s="206" t="s">
        <v>220</v>
      </c>
      <c r="M272" s="194">
        <v>5</v>
      </c>
      <c r="N272" s="212"/>
      <c r="O272" s="212"/>
      <c r="P272" s="212"/>
      <c r="Q272" s="212"/>
      <c r="R272" s="212"/>
      <c r="T272" s="195">
        <f t="shared" si="33"/>
        <v>0</v>
      </c>
      <c r="U272" s="199" t="s">
        <v>569</v>
      </c>
      <c r="V272" s="200" t="s">
        <v>127</v>
      </c>
      <c r="W272" s="208">
        <v>734</v>
      </c>
      <c r="X272" s="206" t="s">
        <v>957</v>
      </c>
      <c r="Y272" s="204"/>
      <c r="Z272" s="204"/>
      <c r="AA272" s="145"/>
      <c r="AB272" s="199" t="s">
        <v>569</v>
      </c>
      <c r="AC272" s="200" t="s">
        <v>127</v>
      </c>
      <c r="AD272" s="200" t="s">
        <v>588</v>
      </c>
      <c r="AE272" s="201" t="s">
        <v>584</v>
      </c>
      <c r="AF272" s="208">
        <v>734</v>
      </c>
      <c r="AG272" s="208">
        <v>734</v>
      </c>
      <c r="AH272" s="206" t="s">
        <v>957</v>
      </c>
      <c r="AI272" s="203"/>
      <c r="AJ272" s="206"/>
      <c r="AK272" s="143"/>
      <c r="AL272" s="143"/>
      <c r="AM272" s="143"/>
      <c r="AN272" s="143"/>
      <c r="AO272" s="82"/>
      <c r="AP272" s="199" t="s">
        <v>570</v>
      </c>
    </row>
    <row r="273" spans="1:42" s="207" customFormat="1" x14ac:dyDescent="0.2">
      <c r="A273" s="209">
        <v>96819300</v>
      </c>
      <c r="B273" s="207" t="s">
        <v>4</v>
      </c>
      <c r="C273" s="205" t="s">
        <v>906</v>
      </c>
      <c r="D273" s="205" t="s">
        <v>1006</v>
      </c>
      <c r="E273" s="208">
        <v>734</v>
      </c>
      <c r="F273" s="197" t="s">
        <v>948</v>
      </c>
      <c r="G273" s="206" t="s">
        <v>64</v>
      </c>
      <c r="H273" s="196">
        <v>2625</v>
      </c>
      <c r="I273" s="206" t="s">
        <v>73</v>
      </c>
      <c r="J273" s="208" t="s">
        <v>976</v>
      </c>
      <c r="K273" s="194">
        <v>4</v>
      </c>
      <c r="L273" s="206" t="s">
        <v>222</v>
      </c>
      <c r="M273" s="194">
        <v>4</v>
      </c>
      <c r="N273" s="212"/>
      <c r="O273" s="212"/>
      <c r="P273" s="212"/>
      <c r="Q273" s="212"/>
      <c r="R273" s="212"/>
      <c r="T273" s="195">
        <f t="shared" si="32"/>
        <v>0</v>
      </c>
      <c r="U273" s="199" t="s">
        <v>569</v>
      </c>
      <c r="V273" s="200" t="s">
        <v>127</v>
      </c>
      <c r="W273" s="208">
        <v>734</v>
      </c>
      <c r="X273" s="206" t="s">
        <v>73</v>
      </c>
      <c r="Y273" s="204"/>
      <c r="Z273" s="204"/>
      <c r="AA273" s="145"/>
      <c r="AB273" s="199" t="s">
        <v>569</v>
      </c>
      <c r="AC273" s="200" t="s">
        <v>127</v>
      </c>
      <c r="AD273" s="200" t="s">
        <v>588</v>
      </c>
      <c r="AE273" s="201" t="s">
        <v>584</v>
      </c>
      <c r="AF273" s="208">
        <v>734</v>
      </c>
      <c r="AG273" s="208">
        <v>734</v>
      </c>
      <c r="AH273" s="206" t="s">
        <v>73</v>
      </c>
      <c r="AI273" s="203"/>
      <c r="AJ273" s="206"/>
      <c r="AK273" s="143"/>
      <c r="AL273" s="143"/>
      <c r="AM273" s="143"/>
      <c r="AN273" s="143"/>
      <c r="AO273" s="82"/>
      <c r="AP273" s="199" t="s">
        <v>570</v>
      </c>
    </row>
    <row r="274" spans="1:42" s="207" customFormat="1" x14ac:dyDescent="0.2">
      <c r="A274" s="209">
        <v>96819300</v>
      </c>
      <c r="B274" s="207" t="s">
        <v>4</v>
      </c>
      <c r="C274" s="205" t="s">
        <v>906</v>
      </c>
      <c r="D274" s="205" t="s">
        <v>1006</v>
      </c>
      <c r="E274" s="208">
        <v>734</v>
      </c>
      <c r="F274" s="197" t="s">
        <v>948</v>
      </c>
      <c r="G274" s="206" t="s">
        <v>133</v>
      </c>
      <c r="H274" s="196">
        <v>59500000</v>
      </c>
      <c r="I274" s="206" t="s">
        <v>614</v>
      </c>
      <c r="J274" s="208" t="s">
        <v>977</v>
      </c>
      <c r="K274" s="194">
        <v>6.75</v>
      </c>
      <c r="L274" s="206" t="s">
        <v>222</v>
      </c>
      <c r="M274" s="194">
        <v>4</v>
      </c>
      <c r="N274" s="212"/>
      <c r="O274" s="212"/>
      <c r="P274" s="212"/>
      <c r="Q274" s="212"/>
      <c r="R274" s="212"/>
      <c r="T274" s="195">
        <f>P274+Q274-R274</f>
        <v>0</v>
      </c>
      <c r="U274" s="199" t="s">
        <v>569</v>
      </c>
      <c r="V274" s="200" t="s">
        <v>127</v>
      </c>
      <c r="W274" s="208">
        <v>734</v>
      </c>
      <c r="X274" s="206" t="s">
        <v>614</v>
      </c>
      <c r="Y274" s="204"/>
      <c r="Z274" s="204"/>
      <c r="AA274" s="145"/>
      <c r="AB274" s="199" t="s">
        <v>569</v>
      </c>
      <c r="AC274" s="200" t="s">
        <v>127</v>
      </c>
      <c r="AD274" s="200" t="s">
        <v>588</v>
      </c>
      <c r="AE274" s="201" t="s">
        <v>584</v>
      </c>
      <c r="AF274" s="208">
        <v>734</v>
      </c>
      <c r="AG274" s="208">
        <v>734</v>
      </c>
      <c r="AH274" s="206" t="s">
        <v>614</v>
      </c>
      <c r="AI274" s="203"/>
      <c r="AJ274" s="206"/>
      <c r="AK274" s="143"/>
      <c r="AL274" s="143"/>
      <c r="AM274" s="143"/>
      <c r="AN274" s="143"/>
      <c r="AO274" s="82"/>
      <c r="AP274" s="199" t="s">
        <v>570</v>
      </c>
    </row>
    <row r="275" spans="1:42" s="207" customFormat="1" x14ac:dyDescent="0.2">
      <c r="A275" s="209">
        <v>96819300</v>
      </c>
      <c r="B275" s="207" t="s">
        <v>4</v>
      </c>
      <c r="C275" s="205" t="s">
        <v>906</v>
      </c>
      <c r="D275" s="205" t="s">
        <v>1006</v>
      </c>
      <c r="E275" s="208">
        <v>734</v>
      </c>
      <c r="F275" s="197" t="s">
        <v>948</v>
      </c>
      <c r="G275" s="206" t="s">
        <v>64</v>
      </c>
      <c r="H275" s="196">
        <f>100/1000</f>
        <v>0.1</v>
      </c>
      <c r="I275" s="206" t="s">
        <v>953</v>
      </c>
      <c r="J275" s="208" t="s">
        <v>978</v>
      </c>
      <c r="K275" s="194">
        <v>0</v>
      </c>
      <c r="L275" s="206" t="s">
        <v>220</v>
      </c>
      <c r="M275" s="194">
        <v>5.0027397260273974</v>
      </c>
      <c r="N275" s="212"/>
      <c r="O275" s="212"/>
      <c r="P275" s="212"/>
      <c r="Q275" s="212"/>
      <c r="R275" s="212"/>
      <c r="T275" s="195">
        <f t="shared" si="32"/>
        <v>0</v>
      </c>
      <c r="U275" s="199" t="s">
        <v>569</v>
      </c>
      <c r="V275" s="200" t="s">
        <v>127</v>
      </c>
      <c r="W275" s="208">
        <v>734</v>
      </c>
      <c r="X275" s="206" t="s">
        <v>953</v>
      </c>
      <c r="Y275" s="204"/>
      <c r="Z275" s="204"/>
      <c r="AA275" s="145"/>
      <c r="AB275" s="199" t="s">
        <v>569</v>
      </c>
      <c r="AC275" s="200" t="s">
        <v>596</v>
      </c>
      <c r="AD275" s="200" t="s">
        <v>588</v>
      </c>
      <c r="AE275" s="201" t="s">
        <v>584</v>
      </c>
      <c r="AF275" s="208">
        <v>734</v>
      </c>
      <c r="AG275" s="208">
        <v>734</v>
      </c>
      <c r="AH275" s="206" t="s">
        <v>953</v>
      </c>
      <c r="AI275" s="203"/>
      <c r="AJ275" s="206"/>
      <c r="AK275" s="143"/>
      <c r="AL275" s="143"/>
      <c r="AM275" s="143"/>
      <c r="AN275" s="143"/>
      <c r="AO275" s="82"/>
      <c r="AP275" s="199" t="s">
        <v>570</v>
      </c>
    </row>
    <row r="276" spans="1:42" s="207" customFormat="1" x14ac:dyDescent="0.2">
      <c r="A276" s="209"/>
      <c r="C276" s="205"/>
      <c r="D276" s="205"/>
      <c r="E276" s="208"/>
      <c r="F276" s="197"/>
      <c r="G276" s="206"/>
      <c r="H276" s="196"/>
      <c r="I276" s="206"/>
      <c r="J276" s="208"/>
      <c r="K276" s="194"/>
      <c r="L276" s="206"/>
      <c r="M276" s="194"/>
      <c r="N276" s="212"/>
      <c r="O276" s="212"/>
      <c r="P276" s="212"/>
      <c r="Q276" s="212"/>
      <c r="R276" s="212"/>
      <c r="T276" s="195">
        <f t="shared" si="32"/>
        <v>0</v>
      </c>
      <c r="U276" s="199" t="s">
        <v>569</v>
      </c>
      <c r="V276" s="200"/>
      <c r="W276" s="208"/>
      <c r="X276" s="206"/>
      <c r="Y276" s="204"/>
      <c r="Z276" s="204"/>
      <c r="AA276" s="145"/>
      <c r="AB276" s="199" t="s">
        <v>569</v>
      </c>
      <c r="AC276" s="200"/>
      <c r="AD276" s="200"/>
      <c r="AE276" s="201"/>
      <c r="AF276" s="208"/>
      <c r="AG276" s="208"/>
      <c r="AH276" s="206"/>
      <c r="AI276" s="203"/>
      <c r="AJ276" s="206"/>
      <c r="AK276" s="143"/>
      <c r="AL276" s="143"/>
      <c r="AM276" s="143"/>
      <c r="AN276" s="143"/>
      <c r="AO276" s="82"/>
      <c r="AP276" s="199" t="s">
        <v>570</v>
      </c>
    </row>
    <row r="277" spans="1:42" s="207" customFormat="1" x14ac:dyDescent="0.2">
      <c r="A277" s="209">
        <v>96948880</v>
      </c>
      <c r="B277" s="207" t="s">
        <v>3</v>
      </c>
      <c r="C277" s="205" t="s">
        <v>118</v>
      </c>
      <c r="D277" s="205" t="s">
        <v>1006</v>
      </c>
      <c r="E277" s="208">
        <v>779</v>
      </c>
      <c r="F277" s="197" t="s">
        <v>991</v>
      </c>
      <c r="G277" s="206" t="s">
        <v>133</v>
      </c>
      <c r="H277" s="196">
        <v>24500000</v>
      </c>
      <c r="I277" s="206" t="s">
        <v>996</v>
      </c>
      <c r="J277" s="208" t="s">
        <v>992</v>
      </c>
      <c r="K277" s="194">
        <v>7.7</v>
      </c>
      <c r="L277" s="202" t="s">
        <v>221</v>
      </c>
      <c r="M277" s="47">
        <v>7</v>
      </c>
      <c r="N277" s="212">
        <v>24500000000</v>
      </c>
      <c r="O277" s="212">
        <v>24500000000</v>
      </c>
      <c r="P277" s="212">
        <f>ROUND((O277/1000),0)</f>
        <v>24500000</v>
      </c>
      <c r="Q277" s="212">
        <v>398259</v>
      </c>
      <c r="R277" s="212">
        <v>24898259</v>
      </c>
      <c r="T277" s="195">
        <f t="shared" si="32"/>
        <v>0</v>
      </c>
      <c r="U277" s="199" t="s">
        <v>569</v>
      </c>
      <c r="V277" s="205" t="s">
        <v>118</v>
      </c>
      <c r="W277" s="208">
        <v>779</v>
      </c>
      <c r="X277" s="206" t="s">
        <v>996</v>
      </c>
      <c r="Y277" s="204"/>
      <c r="Z277" s="204"/>
      <c r="AA277" s="145"/>
      <c r="AB277" s="199" t="s">
        <v>569</v>
      </c>
      <c r="AC277" s="205" t="s">
        <v>118</v>
      </c>
      <c r="AD277" s="200" t="s">
        <v>624</v>
      </c>
      <c r="AE277" s="201" t="s">
        <v>591</v>
      </c>
      <c r="AF277" s="208">
        <v>779</v>
      </c>
      <c r="AG277" s="208">
        <v>779</v>
      </c>
      <c r="AH277" s="206" t="s">
        <v>996</v>
      </c>
      <c r="AI277" s="203">
        <v>41729</v>
      </c>
      <c r="AJ277" s="206" t="s">
        <v>133</v>
      </c>
      <c r="AK277" s="143"/>
      <c r="AL277" s="143"/>
      <c r="AM277" s="143"/>
      <c r="AN277" s="143"/>
      <c r="AO277" s="82"/>
      <c r="AP277" s="199" t="s">
        <v>570</v>
      </c>
    </row>
    <row r="278" spans="1:42" s="207" customFormat="1" x14ac:dyDescent="0.2">
      <c r="A278" s="209">
        <v>96948880</v>
      </c>
      <c r="B278" s="207" t="s">
        <v>3</v>
      </c>
      <c r="C278" s="205" t="s">
        <v>118</v>
      </c>
      <c r="D278" s="205" t="s">
        <v>1006</v>
      </c>
      <c r="E278" s="208">
        <v>779</v>
      </c>
      <c r="F278" s="197" t="s">
        <v>991</v>
      </c>
      <c r="G278" s="206" t="s">
        <v>133</v>
      </c>
      <c r="H278" s="196">
        <v>10000</v>
      </c>
      <c r="I278" s="206" t="s">
        <v>997</v>
      </c>
      <c r="J278" s="208" t="s">
        <v>993</v>
      </c>
      <c r="K278" s="194">
        <v>0</v>
      </c>
      <c r="L278" s="202" t="s">
        <v>221</v>
      </c>
      <c r="M278" s="47">
        <v>7.25</v>
      </c>
      <c r="N278" s="212">
        <v>10000000</v>
      </c>
      <c r="O278" s="212">
        <v>10000000</v>
      </c>
      <c r="P278" s="212">
        <f>ROUND((O278/1000),0)</f>
        <v>10000</v>
      </c>
      <c r="Q278" s="212">
        <v>0</v>
      </c>
      <c r="R278" s="212">
        <v>10000</v>
      </c>
      <c r="T278" s="195">
        <f t="shared" si="32"/>
        <v>0</v>
      </c>
      <c r="U278" s="199" t="s">
        <v>569</v>
      </c>
      <c r="V278" s="205" t="s">
        <v>118</v>
      </c>
      <c r="W278" s="208">
        <v>779</v>
      </c>
      <c r="X278" s="206" t="s">
        <v>997</v>
      </c>
      <c r="Y278" s="204"/>
      <c r="Z278" s="204"/>
      <c r="AA278" s="145"/>
      <c r="AB278" s="199" t="s">
        <v>569</v>
      </c>
      <c r="AC278" s="205" t="s">
        <v>607</v>
      </c>
      <c r="AD278" s="200" t="s">
        <v>624</v>
      </c>
      <c r="AE278" s="201" t="s">
        <v>591</v>
      </c>
      <c r="AF278" s="208">
        <v>779</v>
      </c>
      <c r="AG278" s="208">
        <v>779</v>
      </c>
      <c r="AH278" s="206" t="s">
        <v>997</v>
      </c>
      <c r="AI278" s="203">
        <v>41729</v>
      </c>
      <c r="AJ278" s="202" t="s">
        <v>133</v>
      </c>
      <c r="AK278" s="143"/>
      <c r="AL278" s="143"/>
      <c r="AM278" s="143"/>
      <c r="AN278" s="143"/>
      <c r="AO278" s="82"/>
      <c r="AP278" s="199" t="s">
        <v>570</v>
      </c>
    </row>
    <row r="279" spans="1:42" s="207" customFormat="1" x14ac:dyDescent="0.2">
      <c r="A279" s="209">
        <v>96948880</v>
      </c>
      <c r="B279" s="207" t="s">
        <v>3</v>
      </c>
      <c r="C279" s="205" t="s">
        <v>118</v>
      </c>
      <c r="D279" s="205" t="s">
        <v>1006</v>
      </c>
      <c r="E279" s="208">
        <v>811</v>
      </c>
      <c r="F279" s="197" t="s">
        <v>998</v>
      </c>
      <c r="G279" s="206" t="s">
        <v>133</v>
      </c>
      <c r="H279" s="196">
        <v>25000000</v>
      </c>
      <c r="I279" s="206" t="s">
        <v>999</v>
      </c>
      <c r="J279" s="208" t="s">
        <v>1001</v>
      </c>
      <c r="K279" s="194">
        <v>5.8</v>
      </c>
      <c r="L279" s="202" t="s">
        <v>221</v>
      </c>
      <c r="M279" s="47">
        <v>5.25</v>
      </c>
      <c r="N279" s="212">
        <v>25000000000</v>
      </c>
      <c r="O279" s="212">
        <v>25000000000</v>
      </c>
      <c r="P279" s="212">
        <f>ROUND((O279/1000),0)</f>
        <v>25000000</v>
      </c>
      <c r="Q279" s="212">
        <v>350970</v>
      </c>
      <c r="R279" s="212">
        <v>25350970</v>
      </c>
      <c r="T279" s="195">
        <f t="shared" ref="T279:T297" si="34">P279+Q279-R279</f>
        <v>0</v>
      </c>
      <c r="U279" s="199" t="s">
        <v>569</v>
      </c>
      <c r="V279" s="205" t="s">
        <v>118</v>
      </c>
      <c r="W279" s="208">
        <v>811</v>
      </c>
      <c r="X279" s="206" t="s">
        <v>999</v>
      </c>
      <c r="Y279" s="204"/>
      <c r="Z279" s="204"/>
      <c r="AA279" s="145"/>
      <c r="AB279" s="199" t="s">
        <v>569</v>
      </c>
      <c r="AC279" s="205" t="s">
        <v>118</v>
      </c>
      <c r="AD279" s="200" t="s">
        <v>624</v>
      </c>
      <c r="AE279" s="201" t="s">
        <v>591</v>
      </c>
      <c r="AF279" s="208">
        <v>811</v>
      </c>
      <c r="AG279" s="208">
        <v>811</v>
      </c>
      <c r="AH279" s="206" t="s">
        <v>999</v>
      </c>
      <c r="AI279" s="203">
        <v>42005</v>
      </c>
      <c r="AJ279" s="202" t="s">
        <v>133</v>
      </c>
      <c r="AK279" s="143"/>
      <c r="AL279" s="143"/>
      <c r="AM279" s="143"/>
      <c r="AN279" s="143"/>
      <c r="AO279" s="82"/>
      <c r="AP279" s="199" t="s">
        <v>570</v>
      </c>
    </row>
    <row r="280" spans="1:42" s="207" customFormat="1" x14ac:dyDescent="0.2">
      <c r="A280" s="209">
        <v>96948880</v>
      </c>
      <c r="B280" s="207" t="s">
        <v>3</v>
      </c>
      <c r="C280" s="205" t="s">
        <v>118</v>
      </c>
      <c r="D280" s="205" t="s">
        <v>1006</v>
      </c>
      <c r="E280" s="208">
        <v>811</v>
      </c>
      <c r="F280" s="197" t="s">
        <v>998</v>
      </c>
      <c r="G280" s="206" t="s">
        <v>133</v>
      </c>
      <c r="H280" s="196">
        <v>10000</v>
      </c>
      <c r="I280" s="206" t="s">
        <v>1000</v>
      </c>
      <c r="J280" s="208" t="s">
        <v>1002</v>
      </c>
      <c r="K280" s="194">
        <v>0</v>
      </c>
      <c r="L280" s="202" t="s">
        <v>221</v>
      </c>
      <c r="M280" s="47">
        <v>5.5</v>
      </c>
      <c r="N280" s="212">
        <v>10000000</v>
      </c>
      <c r="O280" s="212">
        <v>10000000</v>
      </c>
      <c r="P280" s="212">
        <f>ROUND((O280/1000),0)</f>
        <v>10000</v>
      </c>
      <c r="Q280" s="212">
        <v>0</v>
      </c>
      <c r="R280" s="212">
        <v>10000</v>
      </c>
      <c r="T280" s="195">
        <f t="shared" si="34"/>
        <v>0</v>
      </c>
      <c r="U280" s="199" t="s">
        <v>569</v>
      </c>
      <c r="V280" s="205" t="s">
        <v>118</v>
      </c>
      <c r="W280" s="208">
        <v>811</v>
      </c>
      <c r="X280" s="206" t="s">
        <v>1000</v>
      </c>
      <c r="Y280" s="204"/>
      <c r="Z280" s="204"/>
      <c r="AA280" s="145"/>
      <c r="AB280" s="199" t="s">
        <v>569</v>
      </c>
      <c r="AC280" s="205" t="s">
        <v>607</v>
      </c>
      <c r="AD280" s="200" t="s">
        <v>624</v>
      </c>
      <c r="AE280" s="201" t="s">
        <v>591</v>
      </c>
      <c r="AF280" s="208">
        <v>811</v>
      </c>
      <c r="AG280" s="208">
        <v>811</v>
      </c>
      <c r="AH280" s="206" t="s">
        <v>1000</v>
      </c>
      <c r="AI280" s="203">
        <v>42005</v>
      </c>
      <c r="AJ280" s="202" t="s">
        <v>133</v>
      </c>
      <c r="AK280" s="143"/>
      <c r="AL280" s="143"/>
      <c r="AM280" s="143"/>
      <c r="AN280" s="143"/>
      <c r="AO280" s="82"/>
      <c r="AP280" s="199" t="s">
        <v>570</v>
      </c>
    </row>
    <row r="281" spans="1:42" s="207" customFormat="1" x14ac:dyDescent="0.2">
      <c r="A281" s="209"/>
      <c r="C281" s="205"/>
      <c r="D281" s="205"/>
      <c r="E281" s="208"/>
      <c r="F281" s="197"/>
      <c r="G281" s="206"/>
      <c r="H281" s="196"/>
      <c r="I281" s="206"/>
      <c r="J281" s="208"/>
      <c r="K281" s="194"/>
      <c r="L281" s="202"/>
      <c r="M281" s="47"/>
      <c r="N281" s="212"/>
      <c r="O281" s="212"/>
      <c r="P281" s="212"/>
      <c r="Q281" s="212"/>
      <c r="R281" s="212"/>
      <c r="T281" s="195">
        <f t="shared" si="34"/>
        <v>0</v>
      </c>
      <c r="U281" s="199" t="s">
        <v>569</v>
      </c>
      <c r="V281" s="205"/>
      <c r="W281" s="208"/>
      <c r="X281" s="206"/>
      <c r="Y281" s="204"/>
      <c r="Z281" s="204"/>
      <c r="AA281" s="145"/>
      <c r="AB281" s="199" t="s">
        <v>569</v>
      </c>
      <c r="AC281" s="205"/>
      <c r="AD281" s="200"/>
      <c r="AE281" s="201"/>
      <c r="AF281" s="208"/>
      <c r="AG281" s="208"/>
      <c r="AH281" s="206"/>
      <c r="AI281" s="203"/>
      <c r="AJ281" s="202"/>
      <c r="AK281" s="143"/>
      <c r="AL281" s="143"/>
      <c r="AM281" s="143"/>
      <c r="AN281" s="143"/>
      <c r="AO281" s="82"/>
      <c r="AP281" s="199" t="s">
        <v>570</v>
      </c>
    </row>
    <row r="282" spans="1:42" s="207" customFormat="1" x14ac:dyDescent="0.2">
      <c r="A282" s="209">
        <v>96819300</v>
      </c>
      <c r="B282" s="207" t="s">
        <v>4</v>
      </c>
      <c r="C282" s="205" t="s">
        <v>127</v>
      </c>
      <c r="D282" s="205" t="s">
        <v>1007</v>
      </c>
      <c r="E282" s="208">
        <v>815</v>
      </c>
      <c r="F282" s="197" t="s">
        <v>1008</v>
      </c>
      <c r="G282" s="202" t="s">
        <v>64</v>
      </c>
      <c r="H282" s="196">
        <v>4000</v>
      </c>
      <c r="I282" s="202"/>
      <c r="J282" s="126"/>
      <c r="K282" s="47"/>
      <c r="L282" s="202"/>
      <c r="M282" s="47">
        <v>10</v>
      </c>
      <c r="N282" s="212"/>
      <c r="O282" s="212"/>
      <c r="P282" s="212"/>
      <c r="Q282" s="212"/>
      <c r="R282" s="212"/>
      <c r="T282" s="195">
        <f t="shared" si="34"/>
        <v>0</v>
      </c>
      <c r="U282" s="199" t="s">
        <v>569</v>
      </c>
      <c r="V282" s="205" t="s">
        <v>127</v>
      </c>
      <c r="W282" s="208">
        <v>815</v>
      </c>
      <c r="X282" s="206"/>
      <c r="Y282" s="204"/>
      <c r="Z282" s="204"/>
      <c r="AA282" s="145"/>
      <c r="AB282" s="199" t="s">
        <v>569</v>
      </c>
      <c r="AC282" s="205" t="s">
        <v>127</v>
      </c>
      <c r="AD282" s="200" t="s">
        <v>1011</v>
      </c>
      <c r="AE282" s="201" t="s">
        <v>584</v>
      </c>
      <c r="AF282" s="208">
        <v>815</v>
      </c>
      <c r="AG282" s="208">
        <v>815</v>
      </c>
      <c r="AH282" s="206"/>
      <c r="AI282" s="203"/>
      <c r="AJ282" s="202"/>
      <c r="AK282" s="143"/>
      <c r="AL282" s="143"/>
      <c r="AM282" s="143"/>
      <c r="AN282" s="143"/>
      <c r="AO282" s="82"/>
      <c r="AP282" s="199" t="s">
        <v>570</v>
      </c>
    </row>
    <row r="283" spans="1:42" s="207" customFormat="1" x14ac:dyDescent="0.2">
      <c r="A283" s="209">
        <v>96819300</v>
      </c>
      <c r="B283" s="207" t="s">
        <v>4</v>
      </c>
      <c r="C283" s="205" t="s">
        <v>1032</v>
      </c>
      <c r="D283" s="205" t="s">
        <v>1009</v>
      </c>
      <c r="E283" s="208">
        <v>815</v>
      </c>
      <c r="F283" s="139" t="s">
        <v>1010</v>
      </c>
      <c r="G283" s="202" t="s">
        <v>133</v>
      </c>
      <c r="H283" s="196">
        <v>35000000</v>
      </c>
      <c r="I283" s="202" t="s">
        <v>67</v>
      </c>
      <c r="J283" s="126" t="s">
        <v>1034</v>
      </c>
      <c r="K283" s="47">
        <v>5.6</v>
      </c>
      <c r="L283" s="202" t="s">
        <v>222</v>
      </c>
      <c r="M283" s="47">
        <v>6.5</v>
      </c>
      <c r="N283" s="212"/>
      <c r="O283" s="212"/>
      <c r="P283" s="212"/>
      <c r="Q283" s="212"/>
      <c r="R283" s="212"/>
      <c r="T283" s="195">
        <f t="shared" si="34"/>
        <v>0</v>
      </c>
      <c r="U283" s="199" t="s">
        <v>569</v>
      </c>
      <c r="V283" s="205" t="s">
        <v>127</v>
      </c>
      <c r="W283" s="208">
        <v>815</v>
      </c>
      <c r="X283" s="202" t="s">
        <v>67</v>
      </c>
      <c r="Y283" s="204"/>
      <c r="Z283" s="204"/>
      <c r="AA283" s="145"/>
      <c r="AB283" s="199" t="s">
        <v>569</v>
      </c>
      <c r="AC283" s="205" t="s">
        <v>127</v>
      </c>
      <c r="AD283" s="200" t="s">
        <v>1011</v>
      </c>
      <c r="AE283" s="201" t="s">
        <v>584</v>
      </c>
      <c r="AF283" s="208">
        <v>815</v>
      </c>
      <c r="AG283" s="208">
        <v>815</v>
      </c>
      <c r="AH283" s="202" t="s">
        <v>67</v>
      </c>
      <c r="AI283" s="203">
        <v>42067</v>
      </c>
      <c r="AJ283" s="202" t="s">
        <v>133</v>
      </c>
      <c r="AK283" s="143"/>
      <c r="AL283" s="143"/>
      <c r="AM283" s="143"/>
      <c r="AN283" s="143"/>
      <c r="AO283" s="82"/>
      <c r="AP283" s="199" t="s">
        <v>570</v>
      </c>
    </row>
    <row r="284" spans="1:42" s="207" customFormat="1" x14ac:dyDescent="0.2">
      <c r="A284" s="209">
        <v>96819300</v>
      </c>
      <c r="B284" s="207" t="s">
        <v>4</v>
      </c>
      <c r="C284" s="205" t="s">
        <v>1032</v>
      </c>
      <c r="D284" s="205" t="s">
        <v>1009</v>
      </c>
      <c r="E284" s="208">
        <v>815</v>
      </c>
      <c r="F284" s="139" t="s">
        <v>1010</v>
      </c>
      <c r="G284" s="202" t="s">
        <v>133</v>
      </c>
      <c r="H284" s="196">
        <v>500000</v>
      </c>
      <c r="I284" s="202" t="s">
        <v>69</v>
      </c>
      <c r="J284" s="126" t="s">
        <v>1035</v>
      </c>
      <c r="K284" s="47">
        <v>0</v>
      </c>
      <c r="L284" s="202" t="s">
        <v>222</v>
      </c>
      <c r="M284" s="47">
        <v>6.58</v>
      </c>
      <c r="N284" s="212"/>
      <c r="O284" s="212"/>
      <c r="P284" s="212"/>
      <c r="Q284" s="212"/>
      <c r="R284" s="212"/>
      <c r="T284" s="195">
        <f t="shared" si="34"/>
        <v>0</v>
      </c>
      <c r="U284" s="199" t="s">
        <v>569</v>
      </c>
      <c r="V284" s="205" t="s">
        <v>127</v>
      </c>
      <c r="W284" s="208">
        <v>815</v>
      </c>
      <c r="X284" s="202" t="s">
        <v>69</v>
      </c>
      <c r="Y284" s="204"/>
      <c r="Z284" s="204"/>
      <c r="AA284" s="145"/>
      <c r="AB284" s="199" t="s">
        <v>569</v>
      </c>
      <c r="AC284" s="205" t="s">
        <v>595</v>
      </c>
      <c r="AD284" s="200" t="s">
        <v>1011</v>
      </c>
      <c r="AE284" s="201" t="s">
        <v>584</v>
      </c>
      <c r="AF284" s="208">
        <v>815</v>
      </c>
      <c r="AG284" s="208">
        <v>815</v>
      </c>
      <c r="AH284" s="202" t="s">
        <v>69</v>
      </c>
      <c r="AI284" s="203">
        <v>42067</v>
      </c>
      <c r="AJ284" s="202" t="s">
        <v>133</v>
      </c>
      <c r="AK284" s="143"/>
      <c r="AL284" s="143"/>
      <c r="AM284" s="143"/>
      <c r="AN284" s="143"/>
      <c r="AO284" s="82"/>
      <c r="AP284" s="199" t="s">
        <v>570</v>
      </c>
    </row>
    <row r="285" spans="1:42" s="207" customFormat="1" x14ac:dyDescent="0.2">
      <c r="A285" s="209">
        <v>96819300</v>
      </c>
      <c r="B285" s="207" t="s">
        <v>4</v>
      </c>
      <c r="C285" s="205" t="s">
        <v>1015</v>
      </c>
      <c r="D285" s="205" t="s">
        <v>1009</v>
      </c>
      <c r="E285" s="208">
        <v>815</v>
      </c>
      <c r="F285" s="197" t="s">
        <v>1031</v>
      </c>
      <c r="G285" s="202" t="s">
        <v>64</v>
      </c>
      <c r="H285" s="196">
        <v>1370</v>
      </c>
      <c r="I285" s="202" t="s">
        <v>68</v>
      </c>
      <c r="J285" s="126" t="s">
        <v>1036</v>
      </c>
      <c r="K285" s="47">
        <v>2.65</v>
      </c>
      <c r="L285" s="202" t="s">
        <v>222</v>
      </c>
      <c r="M285" s="47">
        <v>6.5</v>
      </c>
      <c r="N285" s="212"/>
      <c r="O285" s="212"/>
      <c r="P285" s="212"/>
      <c r="Q285" s="212"/>
      <c r="R285" s="212"/>
      <c r="T285" s="195">
        <f t="shared" si="34"/>
        <v>0</v>
      </c>
      <c r="U285" s="199" t="s">
        <v>569</v>
      </c>
      <c r="V285" s="205" t="s">
        <v>127</v>
      </c>
      <c r="W285" s="208">
        <v>815</v>
      </c>
      <c r="X285" s="202" t="s">
        <v>68</v>
      </c>
      <c r="Y285" s="204"/>
      <c r="Z285" s="204"/>
      <c r="AA285" s="145"/>
      <c r="AB285" s="199" t="s">
        <v>569</v>
      </c>
      <c r="AC285" s="205" t="s">
        <v>127</v>
      </c>
      <c r="AD285" s="200" t="s">
        <v>1011</v>
      </c>
      <c r="AE285" s="201" t="s">
        <v>584</v>
      </c>
      <c r="AF285" s="208">
        <v>815</v>
      </c>
      <c r="AG285" s="208">
        <v>815</v>
      </c>
      <c r="AH285" s="202" t="s">
        <v>68</v>
      </c>
      <c r="AI285" s="203">
        <v>42067</v>
      </c>
      <c r="AJ285" s="202" t="s">
        <v>133</v>
      </c>
      <c r="AK285" s="143"/>
      <c r="AL285" s="143"/>
      <c r="AM285" s="143"/>
      <c r="AN285" s="143"/>
      <c r="AO285" s="82"/>
      <c r="AP285" s="199" t="s">
        <v>570</v>
      </c>
    </row>
    <row r="286" spans="1:42" s="207" customFormat="1" x14ac:dyDescent="0.2">
      <c r="A286" s="209">
        <v>96819300</v>
      </c>
      <c r="B286" s="207" t="s">
        <v>4</v>
      </c>
      <c r="C286" s="205" t="s">
        <v>1015</v>
      </c>
      <c r="D286" s="205" t="s">
        <v>1009</v>
      </c>
      <c r="E286" s="208">
        <v>815</v>
      </c>
      <c r="F286" s="197" t="s">
        <v>1031</v>
      </c>
      <c r="G286" s="202" t="s">
        <v>64</v>
      </c>
      <c r="H286" s="196">
        <v>19.600000000000001</v>
      </c>
      <c r="I286" s="202" t="s">
        <v>613</v>
      </c>
      <c r="J286" s="126" t="s">
        <v>1037</v>
      </c>
      <c r="K286" s="47">
        <v>0</v>
      </c>
      <c r="L286" s="202" t="s">
        <v>222</v>
      </c>
      <c r="M286" s="47">
        <v>6.58</v>
      </c>
      <c r="N286" s="212"/>
      <c r="O286" s="212"/>
      <c r="P286" s="212"/>
      <c r="Q286" s="212"/>
      <c r="R286" s="212"/>
      <c r="T286" s="195">
        <f t="shared" si="34"/>
        <v>0</v>
      </c>
      <c r="U286" s="199" t="s">
        <v>569</v>
      </c>
      <c r="V286" s="205" t="s">
        <v>127</v>
      </c>
      <c r="W286" s="208">
        <v>815</v>
      </c>
      <c r="X286" s="202" t="s">
        <v>613</v>
      </c>
      <c r="Y286" s="204"/>
      <c r="Z286" s="204"/>
      <c r="AA286" s="145"/>
      <c r="AB286" s="199" t="s">
        <v>569</v>
      </c>
      <c r="AC286" s="205" t="s">
        <v>595</v>
      </c>
      <c r="AD286" s="200" t="s">
        <v>1011</v>
      </c>
      <c r="AE286" s="201" t="s">
        <v>584</v>
      </c>
      <c r="AF286" s="208">
        <v>815</v>
      </c>
      <c r="AG286" s="208">
        <v>815</v>
      </c>
      <c r="AH286" s="202" t="s">
        <v>613</v>
      </c>
      <c r="AI286" s="203">
        <v>42067</v>
      </c>
      <c r="AJ286" s="202" t="s">
        <v>133</v>
      </c>
      <c r="AK286" s="143"/>
      <c r="AL286" s="143"/>
      <c r="AM286" s="143"/>
      <c r="AN286" s="143"/>
      <c r="AO286" s="82"/>
      <c r="AP286" s="199" t="s">
        <v>570</v>
      </c>
    </row>
    <row r="287" spans="1:42" s="207" customFormat="1" x14ac:dyDescent="0.2">
      <c r="A287" s="209">
        <v>96819300</v>
      </c>
      <c r="B287" s="207" t="s">
        <v>4</v>
      </c>
      <c r="C287" s="205" t="s">
        <v>1015</v>
      </c>
      <c r="D287" s="205" t="s">
        <v>1009</v>
      </c>
      <c r="E287" s="208">
        <v>815</v>
      </c>
      <c r="F287" s="197" t="s">
        <v>1031</v>
      </c>
      <c r="G287" s="202" t="s">
        <v>133</v>
      </c>
      <c r="H287" s="196">
        <v>49000000</v>
      </c>
      <c r="I287" s="202" t="s">
        <v>562</v>
      </c>
      <c r="J287" s="126" t="s">
        <v>1038</v>
      </c>
      <c r="K287" s="47">
        <v>6.15</v>
      </c>
      <c r="L287" s="202" t="s">
        <v>222</v>
      </c>
      <c r="M287" s="47">
        <v>9.5</v>
      </c>
      <c r="N287" s="212"/>
      <c r="O287" s="212"/>
      <c r="P287" s="212"/>
      <c r="Q287" s="212"/>
      <c r="R287" s="212"/>
      <c r="T287" s="195">
        <f t="shared" si="34"/>
        <v>0</v>
      </c>
      <c r="U287" s="199" t="s">
        <v>569</v>
      </c>
      <c r="V287" s="205" t="s">
        <v>127</v>
      </c>
      <c r="W287" s="208">
        <v>815</v>
      </c>
      <c r="X287" s="202" t="s">
        <v>562</v>
      </c>
      <c r="Y287" s="204"/>
      <c r="Z287" s="204"/>
      <c r="AA287" s="145"/>
      <c r="AB287" s="199" t="s">
        <v>569</v>
      </c>
      <c r="AC287" s="205" t="s">
        <v>127</v>
      </c>
      <c r="AD287" s="200" t="s">
        <v>1011</v>
      </c>
      <c r="AE287" s="201" t="s">
        <v>584</v>
      </c>
      <c r="AF287" s="208">
        <v>815</v>
      </c>
      <c r="AG287" s="208">
        <v>815</v>
      </c>
      <c r="AH287" s="202" t="s">
        <v>562</v>
      </c>
      <c r="AI287" s="203">
        <v>42067</v>
      </c>
      <c r="AJ287" s="202" t="s">
        <v>133</v>
      </c>
      <c r="AK287" s="143"/>
      <c r="AL287" s="143"/>
      <c r="AM287" s="143"/>
      <c r="AN287" s="143"/>
      <c r="AO287" s="82"/>
      <c r="AP287" s="199" t="s">
        <v>570</v>
      </c>
    </row>
    <row r="288" spans="1:42" s="207" customFormat="1" x14ac:dyDescent="0.2">
      <c r="A288" s="209">
        <v>96819300</v>
      </c>
      <c r="B288" s="207" t="s">
        <v>4</v>
      </c>
      <c r="C288" s="205" t="s">
        <v>1015</v>
      </c>
      <c r="D288" s="205" t="s">
        <v>1009</v>
      </c>
      <c r="E288" s="208">
        <v>815</v>
      </c>
      <c r="F288" s="197" t="s">
        <v>1031</v>
      </c>
      <c r="G288" s="202" t="s">
        <v>133</v>
      </c>
      <c r="H288" s="196">
        <v>500000</v>
      </c>
      <c r="I288" s="202" t="s">
        <v>563</v>
      </c>
      <c r="J288" s="126" t="s">
        <v>1039</v>
      </c>
      <c r="K288" s="47">
        <v>0</v>
      </c>
      <c r="L288" s="202" t="s">
        <v>222</v>
      </c>
      <c r="M288" s="47">
        <v>9.58</v>
      </c>
      <c r="N288" s="212"/>
      <c r="O288" s="212"/>
      <c r="P288" s="212"/>
      <c r="Q288" s="212"/>
      <c r="R288" s="212"/>
      <c r="T288" s="195">
        <f t="shared" si="34"/>
        <v>0</v>
      </c>
      <c r="U288" s="199" t="s">
        <v>569</v>
      </c>
      <c r="V288" s="205" t="s">
        <v>127</v>
      </c>
      <c r="W288" s="208">
        <v>815</v>
      </c>
      <c r="X288" s="202" t="s">
        <v>563</v>
      </c>
      <c r="Y288" s="204"/>
      <c r="Z288" s="204"/>
      <c r="AA288" s="145"/>
      <c r="AB288" s="199" t="s">
        <v>569</v>
      </c>
      <c r="AC288" s="205" t="s">
        <v>595</v>
      </c>
      <c r="AD288" s="200" t="s">
        <v>1011</v>
      </c>
      <c r="AE288" s="201" t="s">
        <v>584</v>
      </c>
      <c r="AF288" s="208">
        <v>815</v>
      </c>
      <c r="AG288" s="208">
        <v>815</v>
      </c>
      <c r="AH288" s="202" t="s">
        <v>563</v>
      </c>
      <c r="AI288" s="203">
        <v>42067</v>
      </c>
      <c r="AJ288" s="202" t="s">
        <v>133</v>
      </c>
      <c r="AK288" s="143"/>
      <c r="AL288" s="143"/>
      <c r="AM288" s="143"/>
      <c r="AN288" s="143"/>
      <c r="AO288" s="82"/>
      <c r="AP288" s="199" t="s">
        <v>570</v>
      </c>
    </row>
    <row r="289" spans="1:42" s="207" customFormat="1" x14ac:dyDescent="0.2">
      <c r="A289" s="209">
        <v>96819300</v>
      </c>
      <c r="B289" s="207" t="s">
        <v>4</v>
      </c>
      <c r="C289" s="205" t="s">
        <v>1015</v>
      </c>
      <c r="D289" s="205" t="s">
        <v>1009</v>
      </c>
      <c r="E289" s="208">
        <v>815</v>
      </c>
      <c r="F289" s="197" t="s">
        <v>1031</v>
      </c>
      <c r="G289" s="202" t="s">
        <v>64</v>
      </c>
      <c r="H289" s="196">
        <v>1900</v>
      </c>
      <c r="I289" s="202" t="s">
        <v>868</v>
      </c>
      <c r="J289" s="126" t="s">
        <v>1040</v>
      </c>
      <c r="K289" s="47">
        <v>3.1</v>
      </c>
      <c r="L289" s="202" t="s">
        <v>222</v>
      </c>
      <c r="M289" s="47">
        <v>9.5</v>
      </c>
      <c r="N289" s="212"/>
      <c r="O289" s="212"/>
      <c r="P289" s="212"/>
      <c r="Q289" s="212"/>
      <c r="R289" s="212"/>
      <c r="T289" s="195">
        <f t="shared" si="34"/>
        <v>0</v>
      </c>
      <c r="U289" s="199" t="s">
        <v>569</v>
      </c>
      <c r="V289" s="205" t="s">
        <v>127</v>
      </c>
      <c r="W289" s="208">
        <v>815</v>
      </c>
      <c r="X289" s="202" t="s">
        <v>868</v>
      </c>
      <c r="Y289" s="204"/>
      <c r="Z289" s="204"/>
      <c r="AA289" s="145"/>
      <c r="AB289" s="199" t="s">
        <v>569</v>
      </c>
      <c r="AC289" s="205" t="s">
        <v>127</v>
      </c>
      <c r="AD289" s="200" t="s">
        <v>1011</v>
      </c>
      <c r="AE289" s="201" t="s">
        <v>584</v>
      </c>
      <c r="AF289" s="208">
        <v>815</v>
      </c>
      <c r="AG289" s="208">
        <v>815</v>
      </c>
      <c r="AH289" s="202" t="s">
        <v>868</v>
      </c>
      <c r="AI289" s="203">
        <v>42067</v>
      </c>
      <c r="AJ289" s="202" t="s">
        <v>133</v>
      </c>
      <c r="AK289" s="143"/>
      <c r="AL289" s="143"/>
      <c r="AM289" s="143"/>
      <c r="AN289" s="143"/>
      <c r="AO289" s="82"/>
      <c r="AP289" s="199" t="s">
        <v>570</v>
      </c>
    </row>
    <row r="290" spans="1:42" s="207" customFormat="1" x14ac:dyDescent="0.2">
      <c r="A290" s="209">
        <v>96819300</v>
      </c>
      <c r="B290" s="207" t="s">
        <v>4</v>
      </c>
      <c r="C290" s="205" t="s">
        <v>1015</v>
      </c>
      <c r="D290" s="205" t="s">
        <v>1009</v>
      </c>
      <c r="E290" s="208">
        <v>815</v>
      </c>
      <c r="F290" s="197" t="s">
        <v>1031</v>
      </c>
      <c r="G290" s="202" t="s">
        <v>64</v>
      </c>
      <c r="H290" s="196">
        <v>19.600000000000001</v>
      </c>
      <c r="I290" s="202" t="s">
        <v>870</v>
      </c>
      <c r="J290" s="126" t="s">
        <v>1041</v>
      </c>
      <c r="K290" s="47">
        <v>0</v>
      </c>
      <c r="L290" s="202" t="s">
        <v>222</v>
      </c>
      <c r="M290" s="47">
        <v>9.58</v>
      </c>
      <c r="N290" s="212"/>
      <c r="O290" s="212"/>
      <c r="P290" s="212"/>
      <c r="Q290" s="212"/>
      <c r="R290" s="212"/>
      <c r="T290" s="195">
        <f t="shared" si="34"/>
        <v>0</v>
      </c>
      <c r="U290" s="199" t="s">
        <v>569</v>
      </c>
      <c r="V290" s="205" t="s">
        <v>127</v>
      </c>
      <c r="W290" s="208">
        <v>815</v>
      </c>
      <c r="X290" s="202" t="s">
        <v>870</v>
      </c>
      <c r="Y290" s="204"/>
      <c r="Z290" s="204"/>
      <c r="AA290" s="145"/>
      <c r="AB290" s="199" t="s">
        <v>569</v>
      </c>
      <c r="AC290" s="205" t="s">
        <v>595</v>
      </c>
      <c r="AD290" s="200" t="s">
        <v>1011</v>
      </c>
      <c r="AE290" s="201" t="s">
        <v>584</v>
      </c>
      <c r="AF290" s="208">
        <v>815</v>
      </c>
      <c r="AG290" s="208">
        <v>815</v>
      </c>
      <c r="AH290" s="202" t="s">
        <v>870</v>
      </c>
      <c r="AI290" s="203">
        <v>42067</v>
      </c>
      <c r="AJ290" s="202" t="s">
        <v>133</v>
      </c>
      <c r="AK290" s="143"/>
      <c r="AL290" s="143"/>
      <c r="AM290" s="143"/>
      <c r="AN290" s="143"/>
      <c r="AO290" s="82"/>
      <c r="AP290" s="199" t="s">
        <v>570</v>
      </c>
    </row>
    <row r="291" spans="1:42" s="207" customFormat="1" x14ac:dyDescent="0.2">
      <c r="A291" s="209"/>
      <c r="C291" s="205"/>
      <c r="D291" s="205"/>
      <c r="E291" s="208"/>
      <c r="F291" s="197"/>
      <c r="G291" s="202"/>
      <c r="H291" s="196"/>
      <c r="I291" s="202"/>
      <c r="J291" s="126"/>
      <c r="K291" s="47"/>
      <c r="L291" s="202"/>
      <c r="M291" s="47"/>
      <c r="N291" s="212"/>
      <c r="O291" s="212"/>
      <c r="P291" s="212"/>
      <c r="Q291" s="212"/>
      <c r="R291" s="212"/>
      <c r="T291" s="195">
        <f t="shared" si="34"/>
        <v>0</v>
      </c>
      <c r="U291" s="199" t="s">
        <v>569</v>
      </c>
      <c r="V291" s="205"/>
      <c r="W291" s="208"/>
      <c r="X291" s="206"/>
      <c r="Y291" s="204"/>
      <c r="Z291" s="204"/>
      <c r="AA291" s="145"/>
      <c r="AB291" s="199" t="s">
        <v>569</v>
      </c>
      <c r="AC291" s="205"/>
      <c r="AD291" s="200"/>
      <c r="AE291" s="201"/>
      <c r="AF291" s="208"/>
      <c r="AG291" s="208"/>
      <c r="AH291" s="202"/>
      <c r="AI291" s="203"/>
      <c r="AJ291" s="202"/>
      <c r="AK291" s="143"/>
      <c r="AL291" s="143"/>
      <c r="AM291" s="143"/>
      <c r="AN291" s="143"/>
      <c r="AO291" s="82"/>
      <c r="AP291" s="199" t="s">
        <v>570</v>
      </c>
    </row>
    <row r="292" spans="1:42" s="210" customFormat="1" x14ac:dyDescent="0.2">
      <c r="A292" s="222">
        <v>96932010</v>
      </c>
      <c r="B292" s="210" t="s">
        <v>853</v>
      </c>
      <c r="C292" s="200" t="s">
        <v>158</v>
      </c>
      <c r="D292" s="200" t="s">
        <v>1007</v>
      </c>
      <c r="E292" s="126">
        <v>827</v>
      </c>
      <c r="F292" s="139" t="s">
        <v>1017</v>
      </c>
      <c r="G292" s="202" t="s">
        <v>64</v>
      </c>
      <c r="H292" s="140">
        <v>1600</v>
      </c>
      <c r="I292" s="202"/>
      <c r="J292" s="126"/>
      <c r="K292" s="47"/>
      <c r="L292" s="202"/>
      <c r="M292" s="47"/>
      <c r="N292" s="211"/>
      <c r="O292" s="211"/>
      <c r="P292" s="211"/>
      <c r="Q292" s="211"/>
      <c r="R292" s="211"/>
      <c r="T292" s="138">
        <f t="shared" si="34"/>
        <v>0</v>
      </c>
      <c r="U292" s="199" t="s">
        <v>569</v>
      </c>
      <c r="V292" s="200" t="s">
        <v>158</v>
      </c>
      <c r="W292" s="126">
        <v>827</v>
      </c>
      <c r="X292" s="202"/>
      <c r="Y292" s="204"/>
      <c r="Z292" s="204"/>
      <c r="AA292" s="145"/>
      <c r="AB292" s="199" t="s">
        <v>569</v>
      </c>
      <c r="AC292" s="200" t="s">
        <v>158</v>
      </c>
      <c r="AD292" s="201" t="s">
        <v>601</v>
      </c>
      <c r="AE292" s="201" t="s">
        <v>591</v>
      </c>
      <c r="AF292" s="126">
        <v>827</v>
      </c>
      <c r="AG292" s="126">
        <v>827</v>
      </c>
      <c r="AH292" s="202"/>
      <c r="AI292" s="28"/>
      <c r="AJ292" s="202"/>
      <c r="AK292" s="22"/>
      <c r="AL292" s="22"/>
      <c r="AM292" s="22"/>
      <c r="AN292" s="22"/>
      <c r="AO292" s="23"/>
      <c r="AP292" s="199" t="s">
        <v>570</v>
      </c>
    </row>
    <row r="293" spans="1:42" s="210" customFormat="1" x14ac:dyDescent="0.2">
      <c r="A293" s="222">
        <v>96932010</v>
      </c>
      <c r="B293" s="210" t="s">
        <v>853</v>
      </c>
      <c r="C293" s="200" t="s">
        <v>158</v>
      </c>
      <c r="D293" s="200" t="s">
        <v>1009</v>
      </c>
      <c r="E293" s="126">
        <v>827</v>
      </c>
      <c r="F293" s="139" t="s">
        <v>1017</v>
      </c>
      <c r="G293" s="202" t="s">
        <v>133</v>
      </c>
      <c r="H293" s="140">
        <v>20000000</v>
      </c>
      <c r="I293" s="202" t="s">
        <v>1018</v>
      </c>
      <c r="J293" s="126" t="s">
        <v>1020</v>
      </c>
      <c r="K293" s="47">
        <v>6</v>
      </c>
      <c r="L293" s="202" t="s">
        <v>221</v>
      </c>
      <c r="M293" s="47">
        <v>6</v>
      </c>
      <c r="N293" s="211">
        <v>20000000000</v>
      </c>
      <c r="O293" s="211">
        <v>20000000000</v>
      </c>
      <c r="P293" s="211">
        <f>ROUND((O293/1000),0)</f>
        <v>20000000</v>
      </c>
      <c r="Q293" s="211">
        <v>95700</v>
      </c>
      <c r="R293" s="211">
        <v>20095700</v>
      </c>
      <c r="T293" s="138">
        <f t="shared" si="34"/>
        <v>0</v>
      </c>
      <c r="U293" s="199" t="s">
        <v>569</v>
      </c>
      <c r="V293" s="200" t="s">
        <v>158</v>
      </c>
      <c r="W293" s="126">
        <v>827</v>
      </c>
      <c r="X293" s="202" t="s">
        <v>1018</v>
      </c>
      <c r="Y293" s="204">
        <v>0</v>
      </c>
      <c r="Z293" s="204">
        <v>293480</v>
      </c>
      <c r="AA293" s="145"/>
      <c r="AB293" s="199" t="s">
        <v>569</v>
      </c>
      <c r="AC293" s="200" t="s">
        <v>158</v>
      </c>
      <c r="AD293" s="201" t="s">
        <v>601</v>
      </c>
      <c r="AE293" s="201" t="s">
        <v>591</v>
      </c>
      <c r="AF293" s="126">
        <v>827</v>
      </c>
      <c r="AG293" s="126">
        <v>827</v>
      </c>
      <c r="AH293" s="202" t="s">
        <v>1018</v>
      </c>
      <c r="AI293" s="28">
        <v>42430</v>
      </c>
      <c r="AJ293" s="202" t="s">
        <v>133</v>
      </c>
      <c r="AK293" s="22"/>
      <c r="AL293" s="22"/>
      <c r="AM293" s="22"/>
      <c r="AN293" s="22"/>
      <c r="AO293" s="23"/>
      <c r="AP293" s="199" t="s">
        <v>570</v>
      </c>
    </row>
    <row r="294" spans="1:42" s="210" customFormat="1" x14ac:dyDescent="0.2">
      <c r="A294" s="222">
        <v>96932010</v>
      </c>
      <c r="B294" s="210" t="s">
        <v>853</v>
      </c>
      <c r="C294" s="200" t="s">
        <v>158</v>
      </c>
      <c r="D294" s="200" t="s">
        <v>1009</v>
      </c>
      <c r="E294" s="126">
        <v>827</v>
      </c>
      <c r="F294" s="139" t="s">
        <v>1017</v>
      </c>
      <c r="G294" s="202" t="s">
        <v>133</v>
      </c>
      <c r="H294" s="140">
        <v>2500</v>
      </c>
      <c r="I294" s="202" t="s">
        <v>1019</v>
      </c>
      <c r="J294" s="126" t="s">
        <v>1021</v>
      </c>
      <c r="K294" s="47">
        <v>0</v>
      </c>
      <c r="L294" s="202" t="s">
        <v>221</v>
      </c>
      <c r="M294" s="47">
        <v>6.25</v>
      </c>
      <c r="N294" s="211">
        <v>2500000</v>
      </c>
      <c r="O294" s="211">
        <v>2500000</v>
      </c>
      <c r="P294" s="211">
        <f>ROUND((O294/1000),0)</f>
        <v>2500</v>
      </c>
      <c r="Q294" s="211">
        <v>0</v>
      </c>
      <c r="R294" s="211">
        <v>2500</v>
      </c>
      <c r="T294" s="138">
        <f t="shared" si="34"/>
        <v>0</v>
      </c>
      <c r="U294" s="128" t="s">
        <v>569</v>
      </c>
      <c r="V294" s="200" t="s">
        <v>158</v>
      </c>
      <c r="W294" s="126">
        <v>827</v>
      </c>
      <c r="X294" s="202" t="s">
        <v>1019</v>
      </c>
      <c r="Y294" s="204"/>
      <c r="Z294" s="204"/>
      <c r="AA294" s="145"/>
      <c r="AB294" s="199" t="s">
        <v>569</v>
      </c>
      <c r="AC294" s="200" t="s">
        <v>610</v>
      </c>
      <c r="AD294" s="201" t="s">
        <v>601</v>
      </c>
      <c r="AE294" s="201" t="s">
        <v>591</v>
      </c>
      <c r="AF294" s="126">
        <v>827</v>
      </c>
      <c r="AG294" s="126">
        <v>827</v>
      </c>
      <c r="AH294" s="202" t="s">
        <v>1019</v>
      </c>
      <c r="AI294" s="28">
        <v>42430</v>
      </c>
      <c r="AJ294" s="202" t="s">
        <v>133</v>
      </c>
      <c r="AK294" s="22"/>
      <c r="AL294" s="22"/>
      <c r="AM294" s="22"/>
      <c r="AN294" s="22"/>
      <c r="AO294" s="23"/>
      <c r="AP294" s="199" t="s">
        <v>570</v>
      </c>
    </row>
    <row r="295" spans="1:42" s="210" customFormat="1" x14ac:dyDescent="0.2">
      <c r="A295" s="222">
        <v>96932010</v>
      </c>
      <c r="B295" s="210" t="s">
        <v>853</v>
      </c>
      <c r="C295" s="200" t="s">
        <v>1030</v>
      </c>
      <c r="D295" s="200" t="s">
        <v>1022</v>
      </c>
      <c r="E295" s="126">
        <v>827</v>
      </c>
      <c r="F295" s="139" t="s">
        <v>1017</v>
      </c>
      <c r="G295" s="202" t="s">
        <v>64</v>
      </c>
      <c r="H295" s="140">
        <v>800</v>
      </c>
      <c r="I295" s="202" t="s">
        <v>1023</v>
      </c>
      <c r="J295" s="126" t="s">
        <v>1025</v>
      </c>
      <c r="K295" s="47">
        <v>3</v>
      </c>
      <c r="L295" s="202" t="s">
        <v>221</v>
      </c>
      <c r="M295" s="47">
        <v>6</v>
      </c>
      <c r="N295" s="211"/>
      <c r="O295" s="211"/>
      <c r="P295" s="211"/>
      <c r="Q295" s="211"/>
      <c r="R295" s="211"/>
      <c r="T295" s="138">
        <f t="shared" si="34"/>
        <v>0</v>
      </c>
      <c r="U295" s="128" t="s">
        <v>569</v>
      </c>
      <c r="V295" s="200" t="s">
        <v>158</v>
      </c>
      <c r="W295" s="126">
        <v>827</v>
      </c>
      <c r="X295" s="202" t="s">
        <v>1023</v>
      </c>
      <c r="Y295" s="204"/>
      <c r="Z295" s="204"/>
      <c r="AA295" s="145"/>
      <c r="AB295" s="199" t="s">
        <v>569</v>
      </c>
      <c r="AC295" s="200" t="s">
        <v>158</v>
      </c>
      <c r="AD295" s="201" t="s">
        <v>601</v>
      </c>
      <c r="AE295" s="201" t="s">
        <v>591</v>
      </c>
      <c r="AF295" s="126">
        <v>827</v>
      </c>
      <c r="AG295" s="126">
        <v>827</v>
      </c>
      <c r="AH295" s="202" t="s">
        <v>1023</v>
      </c>
      <c r="AI295" s="28"/>
      <c r="AJ295" s="202"/>
      <c r="AK295" s="22"/>
      <c r="AL295" s="22"/>
      <c r="AM295" s="22"/>
      <c r="AN295" s="22"/>
      <c r="AO295" s="23"/>
      <c r="AP295" s="199" t="s">
        <v>570</v>
      </c>
    </row>
    <row r="296" spans="1:42" s="210" customFormat="1" x14ac:dyDescent="0.2">
      <c r="A296" s="222">
        <v>96932010</v>
      </c>
      <c r="B296" s="210" t="s">
        <v>853</v>
      </c>
      <c r="C296" s="200" t="s">
        <v>1030</v>
      </c>
      <c r="D296" s="200" t="s">
        <v>1022</v>
      </c>
      <c r="E296" s="126">
        <v>827</v>
      </c>
      <c r="F296" s="139" t="s">
        <v>1017</v>
      </c>
      <c r="G296" s="202" t="s">
        <v>64</v>
      </c>
      <c r="H296" s="140">
        <v>0.1</v>
      </c>
      <c r="I296" s="202" t="s">
        <v>1024</v>
      </c>
      <c r="J296" s="126" t="s">
        <v>1026</v>
      </c>
      <c r="K296" s="47">
        <v>0</v>
      </c>
      <c r="L296" s="202" t="s">
        <v>221</v>
      </c>
      <c r="M296" s="47">
        <v>6.25</v>
      </c>
      <c r="N296" s="211"/>
      <c r="O296" s="211"/>
      <c r="P296" s="211"/>
      <c r="Q296" s="211"/>
      <c r="R296" s="211"/>
      <c r="T296" s="138">
        <f t="shared" si="34"/>
        <v>0</v>
      </c>
      <c r="U296" s="128" t="s">
        <v>569</v>
      </c>
      <c r="V296" s="200" t="s">
        <v>158</v>
      </c>
      <c r="W296" s="126">
        <v>827</v>
      </c>
      <c r="X296" s="202" t="s">
        <v>1024</v>
      </c>
      <c r="Y296" s="204"/>
      <c r="Z296" s="204"/>
      <c r="AA296" s="145"/>
      <c r="AB296" s="128" t="s">
        <v>569</v>
      </c>
      <c r="AC296" s="200" t="s">
        <v>610</v>
      </c>
      <c r="AD296" s="201" t="s">
        <v>601</v>
      </c>
      <c r="AE296" s="201" t="s">
        <v>591</v>
      </c>
      <c r="AF296" s="126">
        <v>827</v>
      </c>
      <c r="AG296" s="126">
        <v>827</v>
      </c>
      <c r="AH296" s="202" t="s">
        <v>1024</v>
      </c>
      <c r="AI296" s="28"/>
      <c r="AJ296" s="202"/>
      <c r="AK296" s="22"/>
      <c r="AL296" s="22"/>
      <c r="AM296" s="22"/>
      <c r="AN296" s="22"/>
      <c r="AO296" s="23"/>
      <c r="AP296" s="199" t="s">
        <v>570</v>
      </c>
    </row>
    <row r="297" spans="1:42" s="207" customFormat="1" x14ac:dyDescent="0.2">
      <c r="C297" s="205"/>
      <c r="D297" s="205"/>
      <c r="E297" s="208"/>
      <c r="F297" s="197"/>
      <c r="G297" s="206"/>
      <c r="H297" s="196"/>
      <c r="I297" s="206"/>
      <c r="J297" s="208"/>
      <c r="K297" s="194"/>
      <c r="L297" s="206"/>
      <c r="M297" s="194"/>
      <c r="N297" s="212"/>
      <c r="O297" s="212"/>
      <c r="P297" s="212"/>
      <c r="Q297" s="212"/>
      <c r="R297" s="212"/>
      <c r="T297" s="195">
        <f t="shared" si="34"/>
        <v>0</v>
      </c>
      <c r="U297" s="199" t="s">
        <v>569</v>
      </c>
      <c r="V297" s="205"/>
      <c r="W297" s="208"/>
      <c r="X297" s="206"/>
      <c r="Y297" s="235"/>
      <c r="Z297" s="235"/>
      <c r="AA297" s="198"/>
      <c r="AB297" s="199" t="s">
        <v>569</v>
      </c>
      <c r="AC297" s="205"/>
      <c r="AD297" s="205"/>
      <c r="AE297" s="81"/>
      <c r="AF297" s="208"/>
      <c r="AG297" s="208"/>
      <c r="AH297" s="206"/>
      <c r="AI297" s="203"/>
      <c r="AJ297" s="206"/>
      <c r="AK297" s="143"/>
      <c r="AL297" s="143"/>
      <c r="AM297" s="143"/>
      <c r="AN297" s="143"/>
      <c r="AO297" s="82"/>
      <c r="AP297" s="199" t="s">
        <v>570</v>
      </c>
    </row>
    <row r="298" spans="1:42" ht="18.75" customHeight="1" x14ac:dyDescent="0.2">
      <c r="C298" s="48" t="s">
        <v>105</v>
      </c>
      <c r="D298" s="48"/>
      <c r="E298" s="49"/>
      <c r="F298" s="49"/>
      <c r="G298" s="50"/>
      <c r="H298" s="51"/>
      <c r="I298" s="50"/>
      <c r="J298" s="50"/>
      <c r="K298" s="50"/>
      <c r="L298" s="50" t="s">
        <v>11</v>
      </c>
      <c r="M298" s="52"/>
      <c r="N298" s="97"/>
      <c r="O298" s="98"/>
      <c r="P298" s="99">
        <f>SUM(P10:P297)</f>
        <v>514037892</v>
      </c>
      <c r="Q298" s="99">
        <f>SUM(Q10:Q297)</f>
        <v>16042452</v>
      </c>
      <c r="R298" s="99">
        <f>SUM(R10:R297)</f>
        <v>530080344</v>
      </c>
      <c r="S298" s="53"/>
      <c r="T298" s="195">
        <f>P298+Q298-R298</f>
        <v>0</v>
      </c>
      <c r="U298" s="199" t="s">
        <v>569</v>
      </c>
      <c r="V298" s="54" t="s">
        <v>106</v>
      </c>
      <c r="W298" s="49"/>
      <c r="X298" s="50"/>
      <c r="Y298" s="102">
        <f>SUM(Y10:Y297)</f>
        <v>2013214</v>
      </c>
      <c r="Z298" s="102">
        <f>SUM(Z10:Z297)</f>
        <v>930298</v>
      </c>
      <c r="AA298" s="102">
        <f>SUM(AA10:AA297)</f>
        <v>0</v>
      </c>
      <c r="AB298" s="199" t="s">
        <v>569</v>
      </c>
      <c r="AC298" s="55" t="s">
        <v>106</v>
      </c>
      <c r="AD298" s="50"/>
      <c r="AE298" s="50"/>
      <c r="AF298" s="50"/>
      <c r="AG298" s="50"/>
      <c r="AH298" s="50"/>
      <c r="AI298" s="56"/>
      <c r="AJ298" s="56"/>
      <c r="AK298" s="48"/>
      <c r="AL298" s="52">
        <f>SUM(AL10:AL297)</f>
        <v>0</v>
      </c>
      <c r="AM298" s="52">
        <f>SUM(AM10:AM297)</f>
        <v>0</v>
      </c>
      <c r="AN298" s="52">
        <f>SUM(AN10:AN297)</f>
        <v>0</v>
      </c>
      <c r="AO298" s="48"/>
      <c r="AP298" s="199" t="s">
        <v>570</v>
      </c>
    </row>
    <row r="299" spans="1:42" ht="10.5" customHeight="1" x14ac:dyDescent="0.2">
      <c r="C299" s="57"/>
      <c r="D299" s="57"/>
      <c r="E299" s="58"/>
      <c r="F299" s="58"/>
      <c r="G299" s="201"/>
      <c r="H299" s="59"/>
      <c r="I299" s="201"/>
      <c r="J299" s="201"/>
      <c r="K299" s="60"/>
      <c r="L299" s="61"/>
      <c r="M299" s="62"/>
      <c r="N299" s="100"/>
      <c r="O299" s="101"/>
      <c r="P299" s="101"/>
      <c r="Q299" s="101"/>
      <c r="R299" s="101"/>
      <c r="S299" s="63"/>
      <c r="U299" s="199" t="s">
        <v>569</v>
      </c>
      <c r="V299" s="64"/>
      <c r="W299" s="58"/>
      <c r="X299" s="201"/>
      <c r="Y299" s="103"/>
      <c r="Z299" s="103"/>
      <c r="AA299" s="57"/>
      <c r="AB299" s="199" t="s">
        <v>569</v>
      </c>
      <c r="AC299" s="65"/>
      <c r="AD299" s="201"/>
      <c r="AE299" s="201"/>
      <c r="AF299" s="201"/>
      <c r="AG299" s="201"/>
      <c r="AH299" s="201"/>
      <c r="AI299" s="21"/>
      <c r="AJ299" s="21"/>
      <c r="AK299" s="57"/>
      <c r="AL299" s="57"/>
      <c r="AM299" s="57"/>
      <c r="AN299" s="57"/>
      <c r="AP299" s="199" t="s">
        <v>570</v>
      </c>
    </row>
    <row r="300" spans="1:42" x14ac:dyDescent="0.2">
      <c r="C300" s="213" t="s">
        <v>1045</v>
      </c>
      <c r="D300" s="213"/>
      <c r="E300" s="213"/>
      <c r="F300" s="213" t="s">
        <v>1046</v>
      </c>
      <c r="G300" s="207"/>
      <c r="H300" s="38"/>
      <c r="I300" s="207"/>
      <c r="J300" s="207"/>
      <c r="K300" s="133"/>
      <c r="L300" s="131"/>
      <c r="M300" s="132"/>
      <c r="N300" s="129"/>
      <c r="O300" s="127"/>
      <c r="P300" s="127"/>
      <c r="Q300" s="127"/>
      <c r="U300" s="199" t="s">
        <v>569</v>
      </c>
      <c r="V300" s="66"/>
      <c r="W300" s="67"/>
      <c r="X300" s="68"/>
      <c r="Y300" s="104"/>
      <c r="AB300" s="199" t="s">
        <v>569</v>
      </c>
      <c r="AC300" s="69" t="s">
        <v>159</v>
      </c>
      <c r="AK300" s="70"/>
      <c r="AL300" s="70"/>
      <c r="AM300" s="70"/>
      <c r="AN300" s="70"/>
      <c r="AP300" s="199" t="s">
        <v>570</v>
      </c>
    </row>
    <row r="301" spans="1:42" s="210" customFormat="1" x14ac:dyDescent="0.2">
      <c r="C301" s="213" t="s">
        <v>865</v>
      </c>
      <c r="D301" s="213"/>
      <c r="E301" s="208"/>
      <c r="F301" s="208"/>
      <c r="G301" s="207"/>
      <c r="H301" s="38"/>
      <c r="I301" s="207"/>
      <c r="J301" s="207"/>
      <c r="K301" s="207"/>
      <c r="L301" s="127"/>
      <c r="M301" s="207"/>
      <c r="N301" s="127"/>
      <c r="O301" s="127"/>
      <c r="P301" s="127"/>
      <c r="Q301" s="127"/>
      <c r="R301" s="71"/>
      <c r="T301" s="207"/>
      <c r="U301" s="199" t="s">
        <v>569</v>
      </c>
      <c r="V301" s="72"/>
      <c r="W301" s="73"/>
      <c r="X301" s="42"/>
      <c r="Y301" s="211"/>
      <c r="Z301" s="71"/>
      <c r="AB301" s="199" t="s">
        <v>569</v>
      </c>
      <c r="AC301" s="74" t="s">
        <v>107</v>
      </c>
      <c r="AD301" s="201"/>
      <c r="AE301" s="201"/>
      <c r="AF301" s="201"/>
      <c r="AG301" s="201"/>
      <c r="AH301" s="75"/>
      <c r="AI301" s="76"/>
      <c r="AJ301" s="77"/>
      <c r="AK301" s="63"/>
      <c r="AL301" s="63"/>
      <c r="AM301" s="63"/>
      <c r="AN301" s="63"/>
      <c r="AO301" s="23"/>
      <c r="AP301" s="199" t="s">
        <v>570</v>
      </c>
    </row>
    <row r="302" spans="1:42" x14ac:dyDescent="0.2">
      <c r="C302" s="213" t="s">
        <v>866</v>
      </c>
      <c r="D302" s="213"/>
      <c r="E302" s="208"/>
      <c r="F302" s="208"/>
      <c r="G302" s="207"/>
      <c r="H302" s="38"/>
      <c r="I302" s="207"/>
      <c r="J302" s="207"/>
      <c r="K302" s="207"/>
      <c r="L302" s="207"/>
      <c r="M302" s="207"/>
      <c r="N302" s="127"/>
      <c r="O302" s="127"/>
      <c r="P302" s="127"/>
      <c r="Q302" s="127"/>
      <c r="U302" s="199" t="s">
        <v>569</v>
      </c>
      <c r="AB302" s="199" t="s">
        <v>569</v>
      </c>
      <c r="AC302" s="78" t="s">
        <v>108</v>
      </c>
      <c r="AP302" s="199" t="s">
        <v>570</v>
      </c>
    </row>
    <row r="303" spans="1:42" x14ac:dyDescent="0.2">
      <c r="C303" s="213" t="s">
        <v>915</v>
      </c>
      <c r="D303" s="213"/>
      <c r="E303" s="208"/>
      <c r="F303" s="208"/>
      <c r="G303" s="207"/>
      <c r="H303" s="38"/>
      <c r="I303" s="207"/>
      <c r="J303" s="207"/>
      <c r="K303" s="207"/>
      <c r="L303" s="207"/>
      <c r="M303" s="207"/>
      <c r="N303" s="127"/>
      <c r="O303" s="127"/>
      <c r="P303" s="127"/>
      <c r="Q303" s="127"/>
      <c r="U303" s="199" t="s">
        <v>569</v>
      </c>
      <c r="W303" s="67"/>
      <c r="X303" s="68"/>
      <c r="Y303" s="104"/>
      <c r="AB303" s="199" t="s">
        <v>569</v>
      </c>
      <c r="AC303" s="79"/>
      <c r="AK303" s="70"/>
      <c r="AL303" s="70"/>
      <c r="AM303" s="70"/>
      <c r="AN303" s="70"/>
      <c r="AP303" s="199" t="s">
        <v>570</v>
      </c>
    </row>
    <row r="304" spans="1:42" x14ac:dyDescent="0.2">
      <c r="C304" s="213" t="s">
        <v>929</v>
      </c>
      <c r="D304" s="213"/>
      <c r="E304" s="208"/>
      <c r="F304" s="208"/>
      <c r="G304" s="207"/>
      <c r="H304" s="38"/>
      <c r="I304" s="207"/>
      <c r="J304" s="207"/>
      <c r="K304" s="207"/>
      <c r="L304" s="207"/>
      <c r="M304" s="207"/>
      <c r="N304" s="127"/>
      <c r="O304" s="127"/>
      <c r="P304" s="127"/>
      <c r="Q304" s="127"/>
      <c r="U304" s="199" t="s">
        <v>569</v>
      </c>
      <c r="W304" s="67"/>
      <c r="X304" s="68"/>
      <c r="Y304" s="104"/>
      <c r="AB304" s="199" t="s">
        <v>569</v>
      </c>
      <c r="AC304" s="79"/>
      <c r="AK304" s="70"/>
      <c r="AL304" s="70"/>
      <c r="AM304" s="70"/>
      <c r="AN304" s="70"/>
      <c r="AP304" s="199" t="s">
        <v>570</v>
      </c>
    </row>
    <row r="305" spans="3:42" x14ac:dyDescent="0.2">
      <c r="C305" s="213" t="s">
        <v>918</v>
      </c>
      <c r="D305" s="213"/>
      <c r="E305" s="208"/>
      <c r="F305" s="208"/>
      <c r="G305" s="207"/>
      <c r="H305" s="38"/>
      <c r="I305" s="207"/>
      <c r="J305" s="207"/>
      <c r="K305" s="207"/>
      <c r="L305" s="207"/>
      <c r="M305" s="207"/>
      <c r="N305" s="127"/>
      <c r="O305" s="127"/>
      <c r="P305" s="127"/>
      <c r="Q305" s="127"/>
      <c r="U305" s="199" t="s">
        <v>569</v>
      </c>
      <c r="W305" s="67"/>
      <c r="X305" s="68"/>
      <c r="Y305" s="104"/>
      <c r="AB305" s="199" t="s">
        <v>569</v>
      </c>
      <c r="AC305" s="79"/>
      <c r="AK305" s="70"/>
      <c r="AL305" s="70"/>
      <c r="AM305" s="70"/>
      <c r="AN305" s="70"/>
      <c r="AP305" s="199" t="s">
        <v>570</v>
      </c>
    </row>
    <row r="306" spans="3:42" x14ac:dyDescent="0.2">
      <c r="C306" s="134" t="s">
        <v>941</v>
      </c>
      <c r="D306" s="134"/>
      <c r="E306" s="134"/>
      <c r="F306" s="208"/>
      <c r="G306" s="207"/>
      <c r="H306" s="38"/>
      <c r="I306" s="207"/>
      <c r="J306" s="207"/>
      <c r="K306" s="207"/>
      <c r="L306" s="207"/>
      <c r="M306" s="207"/>
      <c r="N306" s="127"/>
      <c r="O306" s="127"/>
      <c r="P306" s="127"/>
      <c r="Q306" s="127"/>
      <c r="U306" s="199" t="s">
        <v>569</v>
      </c>
      <c r="W306" s="67"/>
      <c r="X306" s="68"/>
      <c r="Y306" s="104"/>
      <c r="AB306" s="199" t="s">
        <v>569</v>
      </c>
      <c r="AC306" s="79"/>
      <c r="AK306" s="70"/>
      <c r="AL306" s="70"/>
      <c r="AM306" s="70"/>
      <c r="AN306" s="70"/>
      <c r="AP306" s="199" t="s">
        <v>570</v>
      </c>
    </row>
    <row r="307" spans="3:42" x14ac:dyDescent="0.2">
      <c r="C307" s="134" t="s">
        <v>944</v>
      </c>
      <c r="D307" s="134"/>
      <c r="E307" s="208"/>
      <c r="F307" s="208"/>
      <c r="G307" s="207"/>
      <c r="H307" s="38"/>
      <c r="I307" s="207"/>
      <c r="J307" s="207"/>
      <c r="K307" s="207"/>
      <c r="L307" s="207"/>
      <c r="M307" s="207"/>
      <c r="N307" s="127"/>
      <c r="O307" s="127"/>
      <c r="P307" s="127"/>
      <c r="Q307" s="127"/>
      <c r="U307" s="199" t="s">
        <v>569</v>
      </c>
      <c r="W307" s="67"/>
      <c r="X307" s="68"/>
      <c r="Y307" s="104"/>
      <c r="AB307" s="199" t="s">
        <v>569</v>
      </c>
      <c r="AC307" s="79"/>
      <c r="AK307" s="70"/>
      <c r="AL307" s="70"/>
      <c r="AM307" s="70"/>
      <c r="AN307" s="70"/>
      <c r="AP307" s="199" t="s">
        <v>570</v>
      </c>
    </row>
    <row r="308" spans="3:42" x14ac:dyDescent="0.2">
      <c r="C308" s="134" t="s">
        <v>927</v>
      </c>
      <c r="D308" s="134"/>
      <c r="E308" s="208"/>
      <c r="F308" s="208"/>
      <c r="G308" s="207"/>
      <c r="H308" s="38"/>
      <c r="I308" s="207"/>
      <c r="J308" s="207"/>
      <c r="K308" s="207"/>
      <c r="L308" s="207"/>
      <c r="M308" s="207"/>
      <c r="N308" s="127"/>
      <c r="O308" s="127"/>
      <c r="P308" s="127"/>
      <c r="Q308" s="127"/>
      <c r="U308" s="199" t="s">
        <v>569</v>
      </c>
      <c r="W308" s="67"/>
      <c r="X308" s="68"/>
      <c r="Y308" s="104"/>
      <c r="AB308" s="199" t="s">
        <v>569</v>
      </c>
      <c r="AC308" s="79"/>
      <c r="AK308" s="70"/>
      <c r="AL308" s="70"/>
      <c r="AM308" s="70"/>
      <c r="AN308" s="70"/>
      <c r="AP308" s="199" t="s">
        <v>570</v>
      </c>
    </row>
    <row r="309" spans="3:42" x14ac:dyDescent="0.2">
      <c r="C309" s="134" t="s">
        <v>943</v>
      </c>
      <c r="D309" s="134"/>
      <c r="E309" s="208"/>
      <c r="F309" s="208"/>
      <c r="G309" s="207"/>
      <c r="H309" s="38"/>
      <c r="I309" s="207"/>
      <c r="J309" s="207"/>
      <c r="K309" s="207"/>
      <c r="L309" s="207"/>
      <c r="M309" s="207"/>
      <c r="N309" s="127"/>
      <c r="O309" s="127"/>
      <c r="P309" s="127"/>
      <c r="Q309" s="127"/>
      <c r="U309" s="199" t="s">
        <v>569</v>
      </c>
      <c r="W309" s="67"/>
      <c r="X309" s="68"/>
      <c r="Y309" s="104"/>
      <c r="AB309" s="199" t="s">
        <v>569</v>
      </c>
      <c r="AC309" s="79"/>
      <c r="AK309" s="70"/>
      <c r="AL309" s="70"/>
      <c r="AM309" s="70"/>
      <c r="AN309" s="70"/>
      <c r="AP309" s="199" t="s">
        <v>570</v>
      </c>
    </row>
    <row r="310" spans="3:42" x14ac:dyDescent="0.2">
      <c r="C310" s="205" t="s">
        <v>939</v>
      </c>
      <c r="D310" s="205"/>
      <c r="E310" s="205" t="s">
        <v>942</v>
      </c>
      <c r="F310" s="208"/>
      <c r="G310" s="207"/>
      <c r="H310" s="38"/>
      <c r="I310" s="207"/>
      <c r="J310" s="207"/>
      <c r="K310" s="205" t="s">
        <v>945</v>
      </c>
      <c r="L310" s="207"/>
      <c r="M310" s="207"/>
      <c r="N310" s="127"/>
      <c r="O310" s="127"/>
      <c r="P310" s="127"/>
      <c r="Q310" s="127"/>
      <c r="U310" s="199" t="s">
        <v>569</v>
      </c>
      <c r="W310" s="67"/>
      <c r="X310" s="68"/>
      <c r="Y310" s="104"/>
      <c r="AB310" s="199" t="s">
        <v>569</v>
      </c>
      <c r="AC310" s="79"/>
      <c r="AK310" s="70"/>
      <c r="AL310" s="70"/>
      <c r="AM310" s="70"/>
      <c r="AN310" s="70"/>
      <c r="AP310" s="199" t="s">
        <v>570</v>
      </c>
    </row>
    <row r="311" spans="3:42" x14ac:dyDescent="0.2">
      <c r="C311" s="205" t="s">
        <v>940</v>
      </c>
      <c r="D311" s="205"/>
      <c r="E311" s="205" t="s">
        <v>947</v>
      </c>
      <c r="F311" s="208"/>
      <c r="G311" s="207"/>
      <c r="H311" s="38"/>
      <c r="I311" s="207"/>
      <c r="J311" s="207"/>
      <c r="K311" s="205" t="s">
        <v>946</v>
      </c>
      <c r="L311" s="207"/>
      <c r="M311" s="207"/>
      <c r="N311" s="127"/>
      <c r="O311" s="127"/>
      <c r="P311" s="127"/>
      <c r="Q311" s="127"/>
      <c r="U311" s="199" t="s">
        <v>569</v>
      </c>
      <c r="W311" s="67"/>
      <c r="X311" s="68"/>
      <c r="Y311" s="104"/>
      <c r="AB311" s="6" t="s">
        <v>569</v>
      </c>
      <c r="AC311" s="5"/>
      <c r="AK311" s="70"/>
      <c r="AL311" s="70"/>
      <c r="AM311" s="70"/>
      <c r="AN311" s="70"/>
      <c r="AP311" s="128" t="s">
        <v>570</v>
      </c>
    </row>
    <row r="312" spans="3:42" x14ac:dyDescent="0.2">
      <c r="C312" s="207" t="s">
        <v>990</v>
      </c>
      <c r="D312" s="207"/>
      <c r="E312" s="208"/>
      <c r="F312" s="208"/>
      <c r="G312" s="207"/>
      <c r="H312" s="38"/>
      <c r="I312" s="207"/>
      <c r="J312" s="207"/>
      <c r="K312" s="207"/>
      <c r="L312" s="207"/>
      <c r="M312" s="127"/>
      <c r="N312" s="127"/>
      <c r="O312" s="127"/>
      <c r="P312" s="127"/>
      <c r="Q312" s="127"/>
    </row>
    <row r="313" spans="3:42" x14ac:dyDescent="0.2">
      <c r="C313" s="5" t="s">
        <v>1029</v>
      </c>
    </row>
    <row r="314" spans="3:42" x14ac:dyDescent="0.2">
      <c r="C314" s="5" t="s">
        <v>1033</v>
      </c>
    </row>
    <row r="318" spans="3:42" x14ac:dyDescent="0.2">
      <c r="E318" s="5"/>
      <c r="F318" s="5"/>
      <c r="H318" s="5"/>
      <c r="N318" s="5"/>
      <c r="O318" s="5"/>
      <c r="P318" s="5"/>
      <c r="Q318" s="5"/>
      <c r="R318" s="5"/>
      <c r="T318" s="5"/>
      <c r="W318" s="5"/>
      <c r="Y318" s="5"/>
      <c r="Z318" s="5"/>
      <c r="AC318" s="5"/>
      <c r="AD318" s="5"/>
      <c r="AE318" s="5"/>
      <c r="AF318" s="5"/>
      <c r="AG318" s="5"/>
      <c r="AH318" s="5"/>
      <c r="AI318" s="5"/>
      <c r="AJ318" s="5"/>
      <c r="AK318" s="5"/>
      <c r="AL318" s="5"/>
      <c r="AM318" s="5"/>
      <c r="AN318" s="5"/>
      <c r="AO318" s="5"/>
    </row>
    <row r="321" spans="5:7" s="5" customFormat="1" x14ac:dyDescent="0.2">
      <c r="E321" s="236"/>
      <c r="F321" s="2"/>
    </row>
    <row r="322" spans="5:7" s="5" customFormat="1" x14ac:dyDescent="0.2">
      <c r="E322" s="2"/>
      <c r="F322" s="2"/>
      <c r="G322" s="233"/>
    </row>
  </sheetData>
  <mergeCells count="5">
    <mergeCell ref="N5:O5"/>
    <mergeCell ref="A5:B8"/>
    <mergeCell ref="J5:J8"/>
    <mergeCell ref="G5:H5"/>
    <mergeCell ref="G7:H7"/>
  </mergeCells>
  <phoneticPr fontId="2" type="noConversion"/>
  <printOptions horizontalCentered="1" verticalCentered="1"/>
  <pageMargins left="0.19685039370078741" right="0.19685039370078741" top="0.19685039370078741" bottom="0.19685039370078741" header="0" footer="0"/>
  <pageSetup scale="75" orientation="landscape" horizontalDpi="300" verticalDpi="300" r:id="rId1"/>
  <headerFooter alignWithMargins="0"/>
  <ignoredErrors>
    <ignoredError sqref="B224:B250 B193:B202 B76:B113 B114:B127 B158:B189 B10:B36 B128:B130 B74:B75 B255:B259 B260:B275 B190:B192 B131:B157 B219:B220 B37:B73 B203:B213 B214:B218 B277:B280 B282:B284" numberStoredAsText="1"/>
    <ignoredError sqref="T29" emptyCellReferenc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2"/>
  <sheetViews>
    <sheetView workbookViewId="0">
      <selection activeCell="Q10" sqref="Q10"/>
    </sheetView>
  </sheetViews>
  <sheetFormatPr baseColWidth="10" defaultColWidth="11.7109375" defaultRowHeight="11.25" x14ac:dyDescent="0.2"/>
  <cols>
    <col min="1" max="1" width="28" style="210" customWidth="1"/>
    <col min="2" max="2" width="10.28515625" style="210" bestFit="1" customWidth="1"/>
    <col min="3" max="3" width="12.28515625" style="126" customWidth="1"/>
    <col min="4" max="4" width="10.42578125" style="126" customWidth="1"/>
    <col min="5" max="5" width="5.42578125" style="210" bestFit="1" customWidth="1"/>
    <col min="6" max="6" width="11.7109375" style="271" bestFit="1" customWidth="1"/>
    <col min="7" max="7" width="4.5703125" style="210" bestFit="1" customWidth="1"/>
    <col min="8" max="8" width="14.42578125" style="210" customWidth="1"/>
    <col min="9" max="9" width="7.28515625" style="210" bestFit="1" customWidth="1"/>
    <col min="10" max="10" width="9.7109375" style="210" bestFit="1" customWidth="1"/>
    <col min="11" max="12" width="11.7109375" style="71" bestFit="1" customWidth="1"/>
    <col min="13" max="13" width="10.85546875" style="71" bestFit="1" customWidth="1"/>
    <col min="14" max="15" width="10.5703125" style="71" bestFit="1" customWidth="1"/>
    <col min="16" max="16384" width="11.7109375" style="210"/>
  </cols>
  <sheetData>
    <row r="1" spans="1:15" x14ac:dyDescent="0.2">
      <c r="A1" s="267" t="s">
        <v>9</v>
      </c>
      <c r="B1" s="267"/>
      <c r="C1" s="202"/>
      <c r="E1" s="268"/>
      <c r="F1" s="269"/>
    </row>
    <row r="2" spans="1:15" x14ac:dyDescent="0.2">
      <c r="A2" s="267" t="s">
        <v>180</v>
      </c>
      <c r="B2" s="267"/>
      <c r="C2" s="202"/>
      <c r="E2" s="268"/>
      <c r="F2" s="269"/>
    </row>
    <row r="3" spans="1:15" x14ac:dyDescent="0.2">
      <c r="A3" s="270" t="s">
        <v>1042</v>
      </c>
      <c r="B3" s="270"/>
      <c r="G3" s="210" t="s">
        <v>11</v>
      </c>
    </row>
    <row r="4" spans="1:15" x14ac:dyDescent="0.2">
      <c r="A4" s="272"/>
      <c r="B4" s="272"/>
      <c r="C4" s="202"/>
      <c r="D4" s="202"/>
      <c r="E4" s="272"/>
      <c r="F4" s="273"/>
      <c r="G4" s="272" t="s">
        <v>11</v>
      </c>
      <c r="H4" s="272"/>
      <c r="I4" s="272"/>
      <c r="J4" s="272"/>
      <c r="K4" s="274"/>
      <c r="L4" s="274"/>
      <c r="M4" s="274"/>
      <c r="N4" s="274"/>
      <c r="O4" s="274"/>
    </row>
    <row r="5" spans="1:15" ht="12.75" customHeight="1" x14ac:dyDescent="0.2">
      <c r="A5" s="285" t="s">
        <v>12</v>
      </c>
      <c r="B5" s="286" t="s">
        <v>1004</v>
      </c>
      <c r="C5" s="287" t="s">
        <v>13</v>
      </c>
      <c r="D5" s="287"/>
      <c r="E5" s="288" t="s">
        <v>14</v>
      </c>
      <c r="F5" s="288"/>
      <c r="G5" s="289" t="s">
        <v>15</v>
      </c>
      <c r="H5" s="289" t="s">
        <v>16</v>
      </c>
      <c r="I5" s="289" t="s">
        <v>214</v>
      </c>
      <c r="J5" s="289" t="s">
        <v>17</v>
      </c>
      <c r="K5" s="290" t="s">
        <v>568</v>
      </c>
      <c r="L5" s="290"/>
      <c r="M5" s="291" t="s">
        <v>18</v>
      </c>
      <c r="N5" s="291" t="s">
        <v>19</v>
      </c>
      <c r="O5" s="292" t="s">
        <v>20</v>
      </c>
    </row>
    <row r="6" spans="1:15" ht="12.75" customHeight="1" x14ac:dyDescent="0.2">
      <c r="A6" s="293"/>
      <c r="B6" s="294"/>
      <c r="C6" s="295"/>
      <c r="D6" s="295"/>
      <c r="E6" s="296"/>
      <c r="F6" s="297"/>
      <c r="G6" s="296"/>
      <c r="H6" s="295" t="s">
        <v>29</v>
      </c>
      <c r="I6" s="295" t="s">
        <v>215</v>
      </c>
      <c r="J6" s="295" t="s">
        <v>30</v>
      </c>
      <c r="K6" s="298" t="s">
        <v>571</v>
      </c>
      <c r="L6" s="298" t="s">
        <v>31</v>
      </c>
      <c r="M6" s="298" t="s">
        <v>32</v>
      </c>
      <c r="N6" s="298" t="s">
        <v>33</v>
      </c>
      <c r="O6" s="299" t="s">
        <v>34</v>
      </c>
    </row>
    <row r="7" spans="1:15" ht="12.75" customHeight="1" x14ac:dyDescent="0.2">
      <c r="A7" s="293"/>
      <c r="B7" s="294" t="s">
        <v>1005</v>
      </c>
      <c r="C7" s="295" t="s">
        <v>45</v>
      </c>
      <c r="D7" s="295" t="s">
        <v>164</v>
      </c>
      <c r="E7" s="300" t="s">
        <v>46</v>
      </c>
      <c r="F7" s="300"/>
      <c r="G7" s="296"/>
      <c r="H7" s="295" t="s">
        <v>47</v>
      </c>
      <c r="I7" s="295" t="s">
        <v>216</v>
      </c>
      <c r="J7" s="295" t="s">
        <v>48</v>
      </c>
      <c r="K7" s="298" t="s">
        <v>572</v>
      </c>
      <c r="L7" s="298" t="s">
        <v>49</v>
      </c>
      <c r="M7" s="298" t="s">
        <v>50</v>
      </c>
      <c r="N7" s="298" t="s">
        <v>160</v>
      </c>
      <c r="O7" s="301"/>
    </row>
    <row r="8" spans="1:15" x14ac:dyDescent="0.2">
      <c r="A8" s="302" t="s">
        <v>1043</v>
      </c>
      <c r="B8" s="303"/>
      <c r="C8" s="304"/>
      <c r="D8" s="305">
        <v>26052.07</v>
      </c>
      <c r="E8" s="303"/>
      <c r="F8" s="304"/>
      <c r="G8" s="304" t="s">
        <v>1044</v>
      </c>
      <c r="H8" s="305">
        <v>661.37</v>
      </c>
      <c r="I8" s="306"/>
      <c r="J8" s="307"/>
      <c r="K8" s="308"/>
      <c r="L8" s="308"/>
      <c r="M8" s="309" t="s">
        <v>61</v>
      </c>
      <c r="N8" s="308" t="s">
        <v>34</v>
      </c>
      <c r="O8" s="310"/>
    </row>
    <row r="9" spans="1:15" x14ac:dyDescent="0.2">
      <c r="A9" s="272"/>
      <c r="B9" s="272"/>
      <c r="C9" s="202"/>
      <c r="D9" s="275"/>
      <c r="E9" s="272"/>
      <c r="F9" s="273"/>
      <c r="G9" s="272"/>
      <c r="H9" s="202"/>
      <c r="I9" s="202"/>
      <c r="J9" s="202"/>
      <c r="K9" s="276"/>
      <c r="L9" s="274"/>
      <c r="M9" s="274"/>
      <c r="N9" s="274"/>
      <c r="O9" s="274"/>
    </row>
    <row r="10" spans="1:15" x14ac:dyDescent="0.2">
      <c r="A10" s="200" t="s">
        <v>75</v>
      </c>
      <c r="B10" s="200" t="s">
        <v>1006</v>
      </c>
      <c r="C10" s="202">
        <v>199</v>
      </c>
      <c r="D10" s="202" t="s">
        <v>81</v>
      </c>
      <c r="E10" s="202" t="s">
        <v>64</v>
      </c>
      <c r="F10" s="46">
        <v>168</v>
      </c>
      <c r="G10" s="128" t="s">
        <v>82</v>
      </c>
      <c r="H10" s="47">
        <v>6.5</v>
      </c>
      <c r="I10" s="202" t="s">
        <v>217</v>
      </c>
      <c r="J10" s="141">
        <v>11.5</v>
      </c>
      <c r="K10" s="211">
        <v>168000</v>
      </c>
      <c r="L10" s="211">
        <v>0</v>
      </c>
      <c r="M10" s="211">
        <v>0</v>
      </c>
      <c r="N10" s="211">
        <v>0</v>
      </c>
      <c r="O10" s="211">
        <v>0</v>
      </c>
    </row>
    <row r="11" spans="1:15" x14ac:dyDescent="0.2">
      <c r="A11" s="200" t="s">
        <v>75</v>
      </c>
      <c r="B11" s="200" t="s">
        <v>1006</v>
      </c>
      <c r="C11" s="202">
        <v>199</v>
      </c>
      <c r="D11" s="202" t="s">
        <v>81</v>
      </c>
      <c r="E11" s="202" t="s">
        <v>64</v>
      </c>
      <c r="F11" s="46">
        <v>143</v>
      </c>
      <c r="G11" s="128" t="s">
        <v>83</v>
      </c>
      <c r="H11" s="47">
        <v>6.3</v>
      </c>
      <c r="I11" s="202" t="s">
        <v>217</v>
      </c>
      <c r="J11" s="141">
        <v>24.5</v>
      </c>
      <c r="K11" s="211">
        <v>143000</v>
      </c>
      <c r="L11" s="211">
        <v>34674.33</v>
      </c>
      <c r="M11" s="211">
        <v>903338</v>
      </c>
      <c r="N11" s="211">
        <v>27867</v>
      </c>
      <c r="O11" s="211">
        <v>931205</v>
      </c>
    </row>
    <row r="12" spans="1:15" x14ac:dyDescent="0.2">
      <c r="A12" s="200" t="s">
        <v>75</v>
      </c>
      <c r="B12" s="200" t="s">
        <v>1006</v>
      </c>
      <c r="C12" s="202">
        <v>202</v>
      </c>
      <c r="D12" s="202" t="s">
        <v>84</v>
      </c>
      <c r="E12" s="202" t="s">
        <v>64</v>
      </c>
      <c r="F12" s="46">
        <v>230</v>
      </c>
      <c r="G12" s="128" t="s">
        <v>85</v>
      </c>
      <c r="H12" s="47">
        <v>7.4</v>
      </c>
      <c r="I12" s="202" t="s">
        <v>217</v>
      </c>
      <c r="J12" s="141">
        <v>5</v>
      </c>
      <c r="K12" s="211">
        <v>230000</v>
      </c>
      <c r="L12" s="211">
        <v>0</v>
      </c>
      <c r="M12" s="211">
        <v>0</v>
      </c>
      <c r="N12" s="211">
        <v>0</v>
      </c>
      <c r="O12" s="211">
        <v>0</v>
      </c>
    </row>
    <row r="13" spans="1:15" x14ac:dyDescent="0.2">
      <c r="A13" s="200" t="s">
        <v>171</v>
      </c>
      <c r="B13" s="200" t="s">
        <v>1006</v>
      </c>
      <c r="C13" s="202">
        <v>202</v>
      </c>
      <c r="D13" s="202" t="s">
        <v>84</v>
      </c>
      <c r="E13" s="202" t="s">
        <v>64</v>
      </c>
      <c r="F13" s="46">
        <v>317</v>
      </c>
      <c r="G13" s="128" t="s">
        <v>86</v>
      </c>
      <c r="H13" s="47">
        <v>7.4</v>
      </c>
      <c r="I13" s="202" t="s">
        <v>217</v>
      </c>
      <c r="J13" s="141">
        <v>20</v>
      </c>
      <c r="K13" s="211">
        <v>317000</v>
      </c>
      <c r="L13" s="211">
        <v>56972.800000000003</v>
      </c>
      <c r="M13" s="211">
        <v>1484259</v>
      </c>
      <c r="N13" s="211">
        <v>53641</v>
      </c>
      <c r="O13" s="211">
        <v>1537900</v>
      </c>
    </row>
    <row r="14" spans="1:15" x14ac:dyDescent="0.2">
      <c r="A14" s="200" t="s">
        <v>92</v>
      </c>
      <c r="B14" s="200" t="s">
        <v>1006</v>
      </c>
      <c r="C14" s="202">
        <v>211</v>
      </c>
      <c r="D14" s="202" t="s">
        <v>124</v>
      </c>
      <c r="E14" s="202" t="s">
        <v>64</v>
      </c>
      <c r="F14" s="46">
        <v>290</v>
      </c>
      <c r="G14" s="202" t="s">
        <v>67</v>
      </c>
      <c r="H14" s="47">
        <v>6.9</v>
      </c>
      <c r="I14" s="202" t="s">
        <v>217</v>
      </c>
      <c r="J14" s="141">
        <v>20</v>
      </c>
      <c r="K14" s="211">
        <v>290000</v>
      </c>
      <c r="L14" s="277">
        <v>41679.81</v>
      </c>
      <c r="M14" s="278">
        <v>1085845</v>
      </c>
      <c r="N14" s="278">
        <v>14587</v>
      </c>
      <c r="O14" s="277">
        <v>1100432</v>
      </c>
    </row>
    <row r="15" spans="1:15" ht="12" customHeight="1" x14ac:dyDescent="0.2">
      <c r="A15" s="200" t="s">
        <v>92</v>
      </c>
      <c r="B15" s="200" t="s">
        <v>1006</v>
      </c>
      <c r="C15" s="202">
        <v>211</v>
      </c>
      <c r="D15" s="202" t="s">
        <v>124</v>
      </c>
      <c r="E15" s="202" t="s">
        <v>64</v>
      </c>
      <c r="F15" s="46">
        <v>128</v>
      </c>
      <c r="G15" s="202" t="s">
        <v>68</v>
      </c>
      <c r="H15" s="47">
        <v>6.9</v>
      </c>
      <c r="I15" s="202" t="s">
        <v>217</v>
      </c>
      <c r="J15" s="141">
        <v>20</v>
      </c>
      <c r="K15" s="211">
        <v>128000</v>
      </c>
      <c r="L15" s="277">
        <v>18552.72</v>
      </c>
      <c r="M15" s="278">
        <v>483337</v>
      </c>
      <c r="N15" s="278">
        <v>6493</v>
      </c>
      <c r="O15" s="277">
        <v>489830</v>
      </c>
    </row>
    <row r="16" spans="1:15" x14ac:dyDescent="0.2">
      <c r="A16" s="200" t="s">
        <v>172</v>
      </c>
      <c r="B16" s="200" t="s">
        <v>1006</v>
      </c>
      <c r="C16" s="202">
        <v>211</v>
      </c>
      <c r="D16" s="202" t="s">
        <v>124</v>
      </c>
      <c r="E16" s="202" t="s">
        <v>64</v>
      </c>
      <c r="F16" s="46">
        <v>22</v>
      </c>
      <c r="G16" s="202" t="s">
        <v>69</v>
      </c>
      <c r="H16" s="47">
        <v>6.9</v>
      </c>
      <c r="I16" s="202" t="s">
        <v>217</v>
      </c>
      <c r="J16" s="141">
        <v>20</v>
      </c>
      <c r="K16" s="211">
        <v>22000</v>
      </c>
      <c r="L16" s="277">
        <v>68385.460000000006</v>
      </c>
      <c r="M16" s="278">
        <v>1781583</v>
      </c>
      <c r="N16" s="278">
        <v>23934</v>
      </c>
      <c r="O16" s="277">
        <v>1805517</v>
      </c>
    </row>
    <row r="17" spans="1:15" x14ac:dyDescent="0.2">
      <c r="A17" s="20"/>
      <c r="B17" s="20"/>
      <c r="C17" s="19"/>
      <c r="D17" s="19"/>
      <c r="E17" s="19"/>
      <c r="F17" s="86"/>
      <c r="G17" s="19"/>
      <c r="H17" s="87"/>
      <c r="I17" s="19"/>
      <c r="J17" s="88"/>
      <c r="K17" s="94"/>
      <c r="L17" s="94"/>
      <c r="M17" s="94"/>
      <c r="N17" s="94"/>
      <c r="O17" s="94"/>
    </row>
    <row r="18" spans="1:15" x14ac:dyDescent="0.2">
      <c r="A18" s="20" t="s">
        <v>92</v>
      </c>
      <c r="B18" s="200" t="s">
        <v>1006</v>
      </c>
      <c r="C18" s="19">
        <v>221</v>
      </c>
      <c r="D18" s="19" t="s">
        <v>89</v>
      </c>
      <c r="E18" s="19" t="s">
        <v>64</v>
      </c>
      <c r="F18" s="86">
        <v>330</v>
      </c>
      <c r="G18" s="19" t="s">
        <v>90</v>
      </c>
      <c r="H18" s="87">
        <v>7.4</v>
      </c>
      <c r="I18" s="19" t="s">
        <v>219</v>
      </c>
      <c r="J18" s="88">
        <v>20</v>
      </c>
      <c r="K18" s="94">
        <v>330000</v>
      </c>
      <c r="L18" s="223">
        <v>117963.2</v>
      </c>
      <c r="M18" s="94">
        <v>3073186</v>
      </c>
      <c r="N18" s="94">
        <v>44195</v>
      </c>
      <c r="O18" s="224">
        <v>3117381</v>
      </c>
    </row>
    <row r="19" spans="1:15" x14ac:dyDescent="0.2">
      <c r="A19" s="20" t="s">
        <v>92</v>
      </c>
      <c r="B19" s="200" t="s">
        <v>1006</v>
      </c>
      <c r="C19" s="19">
        <v>221</v>
      </c>
      <c r="D19" s="19" t="s">
        <v>89</v>
      </c>
      <c r="E19" s="19" t="s">
        <v>64</v>
      </c>
      <c r="F19" s="86">
        <v>43</v>
      </c>
      <c r="G19" s="19" t="s">
        <v>76</v>
      </c>
      <c r="H19" s="87">
        <v>7.4</v>
      </c>
      <c r="I19" s="19" t="s">
        <v>219</v>
      </c>
      <c r="J19" s="88">
        <v>20</v>
      </c>
      <c r="K19" s="94">
        <v>43000</v>
      </c>
      <c r="L19" s="223">
        <v>16220.6</v>
      </c>
      <c r="M19" s="94">
        <v>422580</v>
      </c>
      <c r="N19" s="149">
        <v>6077</v>
      </c>
      <c r="O19" s="224">
        <v>428657</v>
      </c>
    </row>
    <row r="20" spans="1:15" x14ac:dyDescent="0.2">
      <c r="A20" s="20" t="s">
        <v>92</v>
      </c>
      <c r="B20" s="200" t="s">
        <v>1006</v>
      </c>
      <c r="C20" s="19">
        <v>221</v>
      </c>
      <c r="D20" s="19" t="s">
        <v>89</v>
      </c>
      <c r="E20" s="19" t="s">
        <v>64</v>
      </c>
      <c r="F20" s="86">
        <v>240</v>
      </c>
      <c r="G20" s="19" t="s">
        <v>78</v>
      </c>
      <c r="H20" s="87">
        <v>7.4</v>
      </c>
      <c r="I20" s="19" t="s">
        <v>219</v>
      </c>
      <c r="J20" s="88">
        <v>12</v>
      </c>
      <c r="K20" s="94">
        <v>240000</v>
      </c>
      <c r="L20" s="223">
        <v>0</v>
      </c>
      <c r="M20" s="94">
        <v>0</v>
      </c>
      <c r="N20" s="94">
        <v>0</v>
      </c>
      <c r="O20" s="224">
        <v>0</v>
      </c>
    </row>
    <row r="21" spans="1:15" x14ac:dyDescent="0.2">
      <c r="A21" s="20" t="s">
        <v>92</v>
      </c>
      <c r="B21" s="200" t="s">
        <v>1006</v>
      </c>
      <c r="C21" s="19">
        <v>221</v>
      </c>
      <c r="D21" s="19" t="s">
        <v>89</v>
      </c>
      <c r="E21" s="19" t="s">
        <v>64</v>
      </c>
      <c r="F21" s="86">
        <v>55</v>
      </c>
      <c r="G21" s="19" t="s">
        <v>80</v>
      </c>
      <c r="H21" s="87">
        <v>7.4</v>
      </c>
      <c r="I21" s="19" t="s">
        <v>219</v>
      </c>
      <c r="J21" s="88">
        <v>12</v>
      </c>
      <c r="K21" s="94">
        <v>55000</v>
      </c>
      <c r="L21" s="223">
        <v>0</v>
      </c>
      <c r="M21" s="94">
        <v>0</v>
      </c>
      <c r="N21" s="94">
        <v>0</v>
      </c>
      <c r="O21" s="224">
        <v>0</v>
      </c>
    </row>
    <row r="22" spans="1:15" x14ac:dyDescent="0.2">
      <c r="A22" s="20" t="s">
        <v>172</v>
      </c>
      <c r="B22" s="200" t="s">
        <v>1006</v>
      </c>
      <c r="C22" s="19">
        <v>221</v>
      </c>
      <c r="D22" s="19" t="s">
        <v>89</v>
      </c>
      <c r="E22" s="19" t="s">
        <v>64</v>
      </c>
      <c r="F22" s="86">
        <v>50</v>
      </c>
      <c r="G22" s="19" t="s">
        <v>91</v>
      </c>
      <c r="H22" s="87">
        <v>7.4</v>
      </c>
      <c r="I22" s="19" t="s">
        <v>219</v>
      </c>
      <c r="J22" s="88">
        <v>20</v>
      </c>
      <c r="K22" s="94">
        <v>50000</v>
      </c>
      <c r="L22" s="223">
        <v>164196.5</v>
      </c>
      <c r="M22" s="94">
        <v>4277659</v>
      </c>
      <c r="N22" s="94">
        <v>61251</v>
      </c>
      <c r="O22" s="224">
        <v>4338910</v>
      </c>
    </row>
    <row r="23" spans="1:15" x14ac:dyDescent="0.2">
      <c r="A23" s="200" t="s">
        <v>549</v>
      </c>
      <c r="B23" s="200" t="s">
        <v>1006</v>
      </c>
      <c r="C23" s="202">
        <v>225</v>
      </c>
      <c r="D23" s="202" t="s">
        <v>93</v>
      </c>
      <c r="E23" s="202" t="s">
        <v>64</v>
      </c>
      <c r="F23" s="46">
        <v>427</v>
      </c>
      <c r="G23" s="202" t="s">
        <v>94</v>
      </c>
      <c r="H23" s="47">
        <v>7.5</v>
      </c>
      <c r="I23" s="202" t="s">
        <v>218</v>
      </c>
      <c r="J23" s="141">
        <v>24</v>
      </c>
      <c r="K23" s="211">
        <v>427000</v>
      </c>
      <c r="L23" s="94">
        <v>0</v>
      </c>
      <c r="M23" s="94">
        <v>0</v>
      </c>
      <c r="N23" s="94"/>
      <c r="O23" s="94"/>
    </row>
    <row r="24" spans="1:15" x14ac:dyDescent="0.2">
      <c r="A24" s="200" t="s">
        <v>550</v>
      </c>
      <c r="B24" s="200" t="s">
        <v>1006</v>
      </c>
      <c r="C24" s="202">
        <v>225</v>
      </c>
      <c r="D24" s="202" t="s">
        <v>93</v>
      </c>
      <c r="E24" s="202" t="s">
        <v>64</v>
      </c>
      <c r="F24" s="46">
        <v>36</v>
      </c>
      <c r="G24" s="202" t="s">
        <v>95</v>
      </c>
      <c r="H24" s="47">
        <v>7.5</v>
      </c>
      <c r="I24" s="202" t="s">
        <v>218</v>
      </c>
      <c r="J24" s="141">
        <v>24</v>
      </c>
      <c r="K24" s="211">
        <v>36000</v>
      </c>
      <c r="L24" s="94">
        <v>0</v>
      </c>
      <c r="M24" s="94">
        <v>0</v>
      </c>
      <c r="N24" s="94"/>
      <c r="O24" s="94"/>
    </row>
    <row r="25" spans="1:15" x14ac:dyDescent="0.2">
      <c r="A25" s="200"/>
      <c r="B25" s="200"/>
      <c r="C25" s="202"/>
      <c r="D25" s="202"/>
      <c r="E25" s="202"/>
      <c r="F25" s="46"/>
      <c r="G25" s="202"/>
      <c r="H25" s="47"/>
      <c r="I25" s="202"/>
      <c r="J25" s="141"/>
      <c r="K25" s="211"/>
      <c r="L25" s="211"/>
      <c r="M25" s="211"/>
      <c r="N25" s="211"/>
      <c r="O25" s="211"/>
    </row>
    <row r="26" spans="1:15" x14ac:dyDescent="0.2">
      <c r="A26" s="200" t="s">
        <v>549</v>
      </c>
      <c r="B26" s="200" t="s">
        <v>1006</v>
      </c>
      <c r="C26" s="202">
        <v>228</v>
      </c>
      <c r="D26" s="202" t="s">
        <v>98</v>
      </c>
      <c r="E26" s="202" t="s">
        <v>64</v>
      </c>
      <c r="F26" s="46">
        <v>433</v>
      </c>
      <c r="G26" s="202" t="s">
        <v>82</v>
      </c>
      <c r="H26" s="47">
        <v>7.5</v>
      </c>
      <c r="I26" s="202" t="s">
        <v>218</v>
      </c>
      <c r="J26" s="141">
        <v>21</v>
      </c>
      <c r="K26" s="211">
        <v>433000</v>
      </c>
      <c r="L26" s="211">
        <v>114271</v>
      </c>
      <c r="M26" s="211">
        <v>2976996</v>
      </c>
      <c r="N26" s="211">
        <v>109619</v>
      </c>
      <c r="O26" s="211">
        <v>3086615</v>
      </c>
    </row>
    <row r="27" spans="1:15" x14ac:dyDescent="0.2">
      <c r="A27" s="200" t="s">
        <v>550</v>
      </c>
      <c r="B27" s="200" t="s">
        <v>1006</v>
      </c>
      <c r="C27" s="202">
        <v>228</v>
      </c>
      <c r="D27" s="202" t="s">
        <v>98</v>
      </c>
      <c r="E27" s="202" t="s">
        <v>64</v>
      </c>
      <c r="F27" s="46">
        <v>60</v>
      </c>
      <c r="G27" s="202" t="s">
        <v>83</v>
      </c>
      <c r="H27" s="47">
        <v>7.5</v>
      </c>
      <c r="I27" s="202" t="s">
        <v>218</v>
      </c>
      <c r="J27" s="141">
        <v>21</v>
      </c>
      <c r="K27" s="211">
        <v>60000</v>
      </c>
      <c r="L27" s="211">
        <v>187428</v>
      </c>
      <c r="M27" s="211">
        <v>4882887</v>
      </c>
      <c r="N27" s="211">
        <v>179799</v>
      </c>
      <c r="O27" s="211">
        <v>5062686</v>
      </c>
    </row>
    <row r="28" spans="1:15" x14ac:dyDescent="0.2">
      <c r="A28" s="200" t="s">
        <v>236</v>
      </c>
      <c r="B28" s="200" t="s">
        <v>1006</v>
      </c>
      <c r="C28" s="202">
        <v>236</v>
      </c>
      <c r="D28" s="202" t="s">
        <v>102</v>
      </c>
      <c r="E28" s="202" t="s">
        <v>64</v>
      </c>
      <c r="F28" s="46">
        <v>403</v>
      </c>
      <c r="G28" s="128" t="s">
        <v>103</v>
      </c>
      <c r="H28" s="47">
        <v>7</v>
      </c>
      <c r="I28" s="202" t="s">
        <v>218</v>
      </c>
      <c r="J28" s="141">
        <v>19</v>
      </c>
      <c r="K28" s="211">
        <v>403000</v>
      </c>
      <c r="L28" s="211">
        <v>70435.53</v>
      </c>
      <c r="M28" s="211">
        <v>1834991</v>
      </c>
      <c r="N28" s="211">
        <v>10006</v>
      </c>
      <c r="O28" s="211">
        <v>1844997</v>
      </c>
    </row>
    <row r="29" spans="1:15" x14ac:dyDescent="0.2">
      <c r="A29" s="200" t="s">
        <v>237</v>
      </c>
      <c r="B29" s="200" t="s">
        <v>1006</v>
      </c>
      <c r="C29" s="202">
        <v>236</v>
      </c>
      <c r="D29" s="202" t="s">
        <v>102</v>
      </c>
      <c r="E29" s="202" t="s">
        <v>64</v>
      </c>
      <c r="F29" s="46">
        <v>35.5</v>
      </c>
      <c r="G29" s="128" t="s">
        <v>104</v>
      </c>
      <c r="H29" s="47">
        <v>6.5</v>
      </c>
      <c r="I29" s="202" t="s">
        <v>218</v>
      </c>
      <c r="J29" s="141">
        <v>20</v>
      </c>
      <c r="K29" s="211">
        <v>35500</v>
      </c>
      <c r="L29" s="211">
        <v>97727.77</v>
      </c>
      <c r="M29" s="211">
        <v>2546011</v>
      </c>
      <c r="N29" s="211">
        <v>0</v>
      </c>
      <c r="O29" s="211">
        <v>2546011</v>
      </c>
    </row>
    <row r="30" spans="1:15" x14ac:dyDescent="0.2">
      <c r="A30" s="200"/>
      <c r="B30" s="200"/>
      <c r="C30" s="202"/>
      <c r="D30" s="202"/>
      <c r="E30" s="202"/>
      <c r="F30" s="46"/>
      <c r="G30" s="202"/>
      <c r="H30" s="47"/>
      <c r="I30" s="202"/>
      <c r="J30" s="141"/>
      <c r="K30" s="211"/>
      <c r="L30" s="211"/>
      <c r="M30" s="211"/>
      <c r="N30" s="211"/>
      <c r="O30" s="211"/>
    </row>
    <row r="31" spans="1:15" x14ac:dyDescent="0.2">
      <c r="A31" s="200" t="s">
        <v>92</v>
      </c>
      <c r="B31" s="200" t="s">
        <v>1006</v>
      </c>
      <c r="C31" s="202">
        <v>245</v>
      </c>
      <c r="D31" s="202" t="s">
        <v>111</v>
      </c>
      <c r="E31" s="202" t="s">
        <v>64</v>
      </c>
      <c r="F31" s="46">
        <v>800</v>
      </c>
      <c r="G31" s="202" t="s">
        <v>112</v>
      </c>
      <c r="H31" s="47">
        <v>7</v>
      </c>
      <c r="I31" s="202" t="s">
        <v>219</v>
      </c>
      <c r="J31" s="47">
        <v>19.75</v>
      </c>
      <c r="K31" s="211">
        <v>800000</v>
      </c>
      <c r="L31" s="223">
        <v>106174.28</v>
      </c>
      <c r="M31" s="94">
        <v>2766060</v>
      </c>
      <c r="N31" s="94">
        <v>37681</v>
      </c>
      <c r="O31" s="224">
        <v>2803741</v>
      </c>
    </row>
    <row r="32" spans="1:15" x14ac:dyDescent="0.2">
      <c r="A32" s="200" t="s">
        <v>92</v>
      </c>
      <c r="B32" s="200" t="s">
        <v>1006</v>
      </c>
      <c r="C32" s="202">
        <v>245</v>
      </c>
      <c r="D32" s="202" t="s">
        <v>111</v>
      </c>
      <c r="E32" s="202" t="s">
        <v>64</v>
      </c>
      <c r="F32" s="46">
        <v>95</v>
      </c>
      <c r="G32" s="202" t="s">
        <v>113</v>
      </c>
      <c r="H32" s="47">
        <v>7</v>
      </c>
      <c r="I32" s="202" t="s">
        <v>219</v>
      </c>
      <c r="J32" s="47">
        <v>19.75</v>
      </c>
      <c r="K32" s="211">
        <v>95000</v>
      </c>
      <c r="L32" s="223">
        <v>13424.64</v>
      </c>
      <c r="M32" s="94">
        <v>349740</v>
      </c>
      <c r="N32" s="94">
        <v>4764</v>
      </c>
      <c r="O32" s="224">
        <v>354504</v>
      </c>
    </row>
    <row r="33" spans="1:15" x14ac:dyDescent="0.2">
      <c r="A33" s="200" t="s">
        <v>175</v>
      </c>
      <c r="B33" s="200" t="s">
        <v>1006</v>
      </c>
      <c r="C33" s="202">
        <v>245</v>
      </c>
      <c r="D33" s="202" t="s">
        <v>111</v>
      </c>
      <c r="E33" s="202" t="s">
        <v>64</v>
      </c>
      <c r="F33" s="46">
        <v>90</v>
      </c>
      <c r="G33" s="202" t="s">
        <v>79</v>
      </c>
      <c r="H33" s="47">
        <v>7</v>
      </c>
      <c r="I33" s="202" t="s">
        <v>219</v>
      </c>
      <c r="J33" s="47">
        <v>19.75</v>
      </c>
      <c r="K33" s="211">
        <v>90000</v>
      </c>
      <c r="L33" s="223">
        <v>199364.9</v>
      </c>
      <c r="M33" s="94">
        <v>5193868</v>
      </c>
      <c r="N33" s="94">
        <v>70760</v>
      </c>
      <c r="O33" s="224">
        <v>5264628</v>
      </c>
    </row>
    <row r="34" spans="1:15" x14ac:dyDescent="0.2">
      <c r="A34" s="200" t="s">
        <v>92</v>
      </c>
      <c r="B34" s="200" t="s">
        <v>1006</v>
      </c>
      <c r="C34" s="202">
        <v>247</v>
      </c>
      <c r="D34" s="202" t="s">
        <v>114</v>
      </c>
      <c r="E34" s="202" t="s">
        <v>64</v>
      </c>
      <c r="F34" s="46">
        <v>470</v>
      </c>
      <c r="G34" s="202" t="s">
        <v>115</v>
      </c>
      <c r="H34" s="47">
        <v>6.3</v>
      </c>
      <c r="I34" s="202" t="s">
        <v>219</v>
      </c>
      <c r="J34" s="47">
        <v>25</v>
      </c>
      <c r="K34" s="211">
        <v>470000</v>
      </c>
      <c r="L34" s="223">
        <v>67254.55</v>
      </c>
      <c r="M34" s="94">
        <v>1752120</v>
      </c>
      <c r="N34" s="94">
        <v>3274</v>
      </c>
      <c r="O34" s="94">
        <v>1755394</v>
      </c>
    </row>
    <row r="35" spans="1:15" x14ac:dyDescent="0.2">
      <c r="A35" s="200" t="s">
        <v>92</v>
      </c>
      <c r="B35" s="200" t="s">
        <v>1006</v>
      </c>
      <c r="C35" s="202">
        <v>247</v>
      </c>
      <c r="D35" s="202" t="s">
        <v>114</v>
      </c>
      <c r="E35" s="202" t="s">
        <v>64</v>
      </c>
      <c r="F35" s="46">
        <v>25</v>
      </c>
      <c r="G35" s="202" t="s">
        <v>116</v>
      </c>
      <c r="H35" s="47">
        <v>6.3</v>
      </c>
      <c r="I35" s="202" t="s">
        <v>219</v>
      </c>
      <c r="J35" s="47">
        <v>25</v>
      </c>
      <c r="K35" s="211">
        <v>25000</v>
      </c>
      <c r="L35" s="223">
        <v>3182.92</v>
      </c>
      <c r="M35" s="211">
        <v>82922</v>
      </c>
      <c r="N35" s="211">
        <v>155</v>
      </c>
      <c r="O35" s="211">
        <v>83077</v>
      </c>
    </row>
    <row r="36" spans="1:15" x14ac:dyDescent="0.2">
      <c r="A36" s="200" t="s">
        <v>172</v>
      </c>
      <c r="B36" s="200" t="s">
        <v>1006</v>
      </c>
      <c r="C36" s="202">
        <v>247</v>
      </c>
      <c r="D36" s="202" t="s">
        <v>114</v>
      </c>
      <c r="E36" s="202" t="s">
        <v>64</v>
      </c>
      <c r="F36" s="46">
        <v>27</v>
      </c>
      <c r="G36" s="202" t="s">
        <v>117</v>
      </c>
      <c r="H36" s="47">
        <v>7.3</v>
      </c>
      <c r="I36" s="202" t="s">
        <v>219</v>
      </c>
      <c r="J36" s="47">
        <v>25</v>
      </c>
      <c r="K36" s="211">
        <v>27000</v>
      </c>
      <c r="L36" s="94">
        <v>80774.28</v>
      </c>
      <c r="M36" s="211">
        <v>2104337</v>
      </c>
      <c r="N36" s="211">
        <v>3941</v>
      </c>
      <c r="O36" s="211">
        <v>2108278</v>
      </c>
    </row>
    <row r="37" spans="1:15" x14ac:dyDescent="0.2">
      <c r="A37" s="200"/>
      <c r="B37" s="200"/>
      <c r="C37" s="202"/>
      <c r="D37" s="202"/>
      <c r="E37" s="202"/>
      <c r="F37" s="46"/>
      <c r="G37" s="202"/>
      <c r="H37" s="47"/>
      <c r="I37" s="202"/>
      <c r="J37" s="47"/>
      <c r="K37" s="211"/>
      <c r="L37" s="211"/>
      <c r="M37" s="211"/>
      <c r="N37" s="211"/>
      <c r="O37" s="211"/>
    </row>
    <row r="38" spans="1:15" x14ac:dyDescent="0.2">
      <c r="A38" s="200" t="s">
        <v>549</v>
      </c>
      <c r="B38" s="200" t="s">
        <v>1006</v>
      </c>
      <c r="C38" s="202">
        <v>270</v>
      </c>
      <c r="D38" s="202" t="s">
        <v>121</v>
      </c>
      <c r="E38" s="202" t="s">
        <v>64</v>
      </c>
      <c r="F38" s="46">
        <v>450</v>
      </c>
      <c r="G38" s="202" t="s">
        <v>85</v>
      </c>
      <c r="H38" s="47">
        <v>7</v>
      </c>
      <c r="I38" s="202" t="s">
        <v>218</v>
      </c>
      <c r="J38" s="47">
        <v>21</v>
      </c>
      <c r="K38" s="211">
        <v>450000</v>
      </c>
      <c r="L38" s="211">
        <v>122997</v>
      </c>
      <c r="M38" s="211">
        <v>3204326</v>
      </c>
      <c r="N38" s="211">
        <v>110255</v>
      </c>
      <c r="O38" s="211">
        <v>3314581</v>
      </c>
    </row>
    <row r="39" spans="1:15" x14ac:dyDescent="0.2">
      <c r="A39" s="200" t="s">
        <v>550</v>
      </c>
      <c r="B39" s="200" t="s">
        <v>1006</v>
      </c>
      <c r="C39" s="202">
        <v>270</v>
      </c>
      <c r="D39" s="202" t="s">
        <v>121</v>
      </c>
      <c r="E39" s="202" t="s">
        <v>64</v>
      </c>
      <c r="F39" s="46">
        <v>80</v>
      </c>
      <c r="G39" s="202" t="s">
        <v>86</v>
      </c>
      <c r="H39" s="47">
        <v>7</v>
      </c>
      <c r="I39" s="202" t="s">
        <v>218</v>
      </c>
      <c r="J39" s="47">
        <v>21</v>
      </c>
      <c r="K39" s="211">
        <v>80000</v>
      </c>
      <c r="L39" s="211">
        <v>213381</v>
      </c>
      <c r="M39" s="211">
        <v>5559017</v>
      </c>
      <c r="N39" s="211">
        <v>191274</v>
      </c>
      <c r="O39" s="211">
        <v>5750291</v>
      </c>
    </row>
    <row r="40" spans="1:15" x14ac:dyDescent="0.2">
      <c r="A40" s="200" t="s">
        <v>173</v>
      </c>
      <c r="B40" s="200" t="s">
        <v>1006</v>
      </c>
      <c r="C40" s="202">
        <v>271</v>
      </c>
      <c r="D40" s="202" t="s">
        <v>122</v>
      </c>
      <c r="E40" s="202" t="s">
        <v>64</v>
      </c>
      <c r="F40" s="46">
        <v>185</v>
      </c>
      <c r="G40" s="202" t="s">
        <v>65</v>
      </c>
      <c r="H40" s="47">
        <v>5.5</v>
      </c>
      <c r="I40" s="202" t="s">
        <v>219</v>
      </c>
      <c r="J40" s="47">
        <v>5</v>
      </c>
      <c r="K40" s="211">
        <v>185000</v>
      </c>
      <c r="L40" s="211">
        <v>0</v>
      </c>
      <c r="M40" s="211">
        <v>0</v>
      </c>
      <c r="N40" s="211">
        <v>0</v>
      </c>
      <c r="O40" s="211">
        <v>0</v>
      </c>
    </row>
    <row r="41" spans="1:15" x14ac:dyDescent="0.2">
      <c r="A41" s="200" t="s">
        <v>173</v>
      </c>
      <c r="B41" s="200" t="s">
        <v>1006</v>
      </c>
      <c r="C41" s="202">
        <v>271</v>
      </c>
      <c r="D41" s="202" t="s">
        <v>122</v>
      </c>
      <c r="E41" s="202" t="s">
        <v>64</v>
      </c>
      <c r="F41" s="46">
        <v>47</v>
      </c>
      <c r="G41" s="202" t="s">
        <v>90</v>
      </c>
      <c r="H41" s="47">
        <v>5.5</v>
      </c>
      <c r="I41" s="202" t="s">
        <v>219</v>
      </c>
      <c r="J41" s="47">
        <v>5</v>
      </c>
      <c r="K41" s="211">
        <v>47000</v>
      </c>
      <c r="L41" s="211">
        <v>0</v>
      </c>
      <c r="M41" s="211">
        <v>0</v>
      </c>
      <c r="N41" s="211">
        <v>0</v>
      </c>
      <c r="O41" s="211">
        <v>0</v>
      </c>
    </row>
    <row r="42" spans="1:15" x14ac:dyDescent="0.2">
      <c r="A42" s="200" t="s">
        <v>173</v>
      </c>
      <c r="B42" s="200" t="s">
        <v>1006</v>
      </c>
      <c r="C42" s="202">
        <v>271</v>
      </c>
      <c r="D42" s="202" t="s">
        <v>122</v>
      </c>
      <c r="E42" s="202" t="s">
        <v>64</v>
      </c>
      <c r="F42" s="46">
        <v>795</v>
      </c>
      <c r="G42" s="202" t="s">
        <v>97</v>
      </c>
      <c r="H42" s="47">
        <v>6.5</v>
      </c>
      <c r="I42" s="202" t="s">
        <v>219</v>
      </c>
      <c r="J42" s="47">
        <v>22.25</v>
      </c>
      <c r="K42" s="211">
        <v>795000</v>
      </c>
      <c r="L42" s="211">
        <v>125826.61</v>
      </c>
      <c r="M42" s="211">
        <v>3278044</v>
      </c>
      <c r="N42" s="211">
        <v>22616</v>
      </c>
      <c r="O42" s="211">
        <v>3300660</v>
      </c>
    </row>
    <row r="43" spans="1:15" x14ac:dyDescent="0.2">
      <c r="A43" s="200" t="s">
        <v>173</v>
      </c>
      <c r="B43" s="200" t="s">
        <v>1006</v>
      </c>
      <c r="C43" s="202">
        <v>271</v>
      </c>
      <c r="D43" s="202" t="s">
        <v>122</v>
      </c>
      <c r="E43" s="202" t="s">
        <v>64</v>
      </c>
      <c r="F43" s="46">
        <v>203</v>
      </c>
      <c r="G43" s="202" t="s">
        <v>100</v>
      </c>
      <c r="H43" s="47">
        <v>6.5</v>
      </c>
      <c r="I43" s="202" t="s">
        <v>219</v>
      </c>
      <c r="J43" s="47">
        <v>22.25</v>
      </c>
      <c r="K43" s="211">
        <v>203000</v>
      </c>
      <c r="L43" s="211">
        <v>31730.16</v>
      </c>
      <c r="M43" s="211">
        <v>826636</v>
      </c>
      <c r="N43" s="211">
        <v>5704</v>
      </c>
      <c r="O43" s="211">
        <v>832340</v>
      </c>
    </row>
    <row r="44" spans="1:15" x14ac:dyDescent="0.2">
      <c r="A44" s="200" t="s">
        <v>178</v>
      </c>
      <c r="B44" s="200" t="s">
        <v>1006</v>
      </c>
      <c r="C44" s="202">
        <v>271</v>
      </c>
      <c r="D44" s="202" t="s">
        <v>122</v>
      </c>
      <c r="E44" s="202" t="s">
        <v>64</v>
      </c>
      <c r="F44" s="46">
        <v>90</v>
      </c>
      <c r="G44" s="202" t="s">
        <v>112</v>
      </c>
      <c r="H44" s="47">
        <v>6.5</v>
      </c>
      <c r="I44" s="202" t="s">
        <v>219</v>
      </c>
      <c r="J44" s="47">
        <v>22.25</v>
      </c>
      <c r="K44" s="211">
        <v>90000</v>
      </c>
      <c r="L44" s="211">
        <v>227850.1</v>
      </c>
      <c r="M44" s="211">
        <v>5935967</v>
      </c>
      <c r="N44" s="211">
        <v>40954</v>
      </c>
      <c r="O44" s="211">
        <v>5976921</v>
      </c>
    </row>
    <row r="45" spans="1:15" x14ac:dyDescent="0.2">
      <c r="A45" s="200"/>
      <c r="B45" s="200"/>
      <c r="C45" s="202"/>
      <c r="D45" s="202"/>
      <c r="E45" s="19"/>
      <c r="F45" s="46"/>
      <c r="G45" s="202"/>
      <c r="H45" s="47"/>
      <c r="I45" s="202"/>
      <c r="J45" s="47"/>
      <c r="K45" s="211"/>
      <c r="L45" s="211"/>
      <c r="M45" s="211"/>
      <c r="N45" s="211"/>
      <c r="O45" s="211"/>
    </row>
    <row r="46" spans="1:15" x14ac:dyDescent="0.2">
      <c r="A46" s="200" t="s">
        <v>173</v>
      </c>
      <c r="B46" s="200" t="s">
        <v>1006</v>
      </c>
      <c r="C46" s="202">
        <v>282</v>
      </c>
      <c r="D46" s="202" t="s">
        <v>6</v>
      </c>
      <c r="E46" s="202" t="s">
        <v>64</v>
      </c>
      <c r="F46" s="46">
        <v>280</v>
      </c>
      <c r="G46" s="202" t="s">
        <v>66</v>
      </c>
      <c r="H46" s="47">
        <v>5</v>
      </c>
      <c r="I46" s="202" t="s">
        <v>219</v>
      </c>
      <c r="J46" s="47">
        <v>5</v>
      </c>
      <c r="K46" s="211">
        <v>280000</v>
      </c>
      <c r="L46" s="211">
        <v>0</v>
      </c>
      <c r="M46" s="211">
        <v>0</v>
      </c>
      <c r="N46" s="211">
        <v>0</v>
      </c>
      <c r="O46" s="211">
        <v>0</v>
      </c>
    </row>
    <row r="47" spans="1:15" x14ac:dyDescent="0.2">
      <c r="A47" s="200" t="s">
        <v>173</v>
      </c>
      <c r="B47" s="200" t="s">
        <v>1006</v>
      </c>
      <c r="C47" s="202">
        <v>282</v>
      </c>
      <c r="D47" s="202" t="s">
        <v>6</v>
      </c>
      <c r="E47" s="202" t="s">
        <v>64</v>
      </c>
      <c r="F47" s="46">
        <v>73</v>
      </c>
      <c r="G47" s="202" t="s">
        <v>76</v>
      </c>
      <c r="H47" s="47">
        <v>5</v>
      </c>
      <c r="I47" s="202" t="s">
        <v>219</v>
      </c>
      <c r="J47" s="47">
        <v>5</v>
      </c>
      <c r="K47" s="211">
        <v>73000</v>
      </c>
      <c r="L47" s="211">
        <v>0</v>
      </c>
      <c r="M47" s="211">
        <v>0</v>
      </c>
      <c r="N47" s="211">
        <v>0</v>
      </c>
      <c r="O47" s="211">
        <v>0</v>
      </c>
    </row>
    <row r="48" spans="1:15" x14ac:dyDescent="0.2">
      <c r="A48" s="200" t="s">
        <v>173</v>
      </c>
      <c r="B48" s="200" t="s">
        <v>1006</v>
      </c>
      <c r="C48" s="202">
        <v>282</v>
      </c>
      <c r="D48" s="202" t="s">
        <v>6</v>
      </c>
      <c r="E48" s="202" t="s">
        <v>64</v>
      </c>
      <c r="F48" s="46">
        <v>1090</v>
      </c>
      <c r="G48" s="202" t="s">
        <v>77</v>
      </c>
      <c r="H48" s="47">
        <v>6</v>
      </c>
      <c r="I48" s="202" t="s">
        <v>219</v>
      </c>
      <c r="J48" s="47">
        <v>25</v>
      </c>
      <c r="K48" s="211">
        <v>1090000</v>
      </c>
      <c r="L48" s="211">
        <v>156459.93</v>
      </c>
      <c r="M48" s="211">
        <v>4076105</v>
      </c>
      <c r="N48" s="211">
        <v>5851</v>
      </c>
      <c r="O48" s="211">
        <v>4081956</v>
      </c>
    </row>
    <row r="49" spans="1:15" x14ac:dyDescent="0.2">
      <c r="A49" s="200" t="s">
        <v>173</v>
      </c>
      <c r="B49" s="200" t="s">
        <v>1006</v>
      </c>
      <c r="C49" s="202">
        <v>282</v>
      </c>
      <c r="D49" s="202" t="s">
        <v>6</v>
      </c>
      <c r="E49" s="202" t="s">
        <v>64</v>
      </c>
      <c r="F49" s="46">
        <v>274</v>
      </c>
      <c r="G49" s="202" t="s">
        <v>101</v>
      </c>
      <c r="H49" s="47">
        <v>6</v>
      </c>
      <c r="I49" s="202" t="s">
        <v>219</v>
      </c>
      <c r="J49" s="47">
        <v>25</v>
      </c>
      <c r="K49" s="211">
        <v>274000</v>
      </c>
      <c r="L49" s="211">
        <v>38789.01</v>
      </c>
      <c r="M49" s="211">
        <v>1010534</v>
      </c>
      <c r="N49" s="211">
        <v>1450</v>
      </c>
      <c r="O49" s="211">
        <v>1011984</v>
      </c>
    </row>
    <row r="50" spans="1:15" x14ac:dyDescent="0.2">
      <c r="A50" s="200" t="s">
        <v>179</v>
      </c>
      <c r="B50" s="200" t="s">
        <v>1006</v>
      </c>
      <c r="C50" s="202">
        <v>282</v>
      </c>
      <c r="D50" s="202" t="s">
        <v>6</v>
      </c>
      <c r="E50" s="202" t="s">
        <v>64</v>
      </c>
      <c r="F50" s="46">
        <v>197</v>
      </c>
      <c r="G50" s="202" t="s">
        <v>113</v>
      </c>
      <c r="H50" s="47">
        <v>6</v>
      </c>
      <c r="I50" s="202" t="s">
        <v>219</v>
      </c>
      <c r="J50" s="47">
        <v>25</v>
      </c>
      <c r="K50" s="211">
        <v>197000</v>
      </c>
      <c r="L50" s="211">
        <v>458565.39</v>
      </c>
      <c r="M50" s="211">
        <v>11946578</v>
      </c>
      <c r="N50" s="211">
        <v>17149</v>
      </c>
      <c r="O50" s="211">
        <v>11963727</v>
      </c>
    </row>
    <row r="51" spans="1:15" x14ac:dyDescent="0.2">
      <c r="A51" s="200" t="s">
        <v>176</v>
      </c>
      <c r="B51" s="200" t="s">
        <v>1006</v>
      </c>
      <c r="C51" s="202">
        <v>283</v>
      </c>
      <c r="D51" s="202" t="s">
        <v>8</v>
      </c>
      <c r="E51" s="202" t="s">
        <v>64</v>
      </c>
      <c r="F51" s="46">
        <v>438</v>
      </c>
      <c r="G51" s="128" t="s">
        <v>149</v>
      </c>
      <c r="H51" s="47">
        <v>6</v>
      </c>
      <c r="I51" s="202" t="s">
        <v>218</v>
      </c>
      <c r="J51" s="47">
        <v>22</v>
      </c>
      <c r="K51" s="211">
        <v>438000</v>
      </c>
      <c r="L51" s="211">
        <v>182196.52</v>
      </c>
      <c r="M51" s="211">
        <v>4746596</v>
      </c>
      <c r="N51" s="211">
        <v>22238</v>
      </c>
      <c r="O51" s="211">
        <v>4768834</v>
      </c>
    </row>
    <row r="52" spans="1:15" x14ac:dyDescent="0.2">
      <c r="A52" s="200" t="s">
        <v>177</v>
      </c>
      <c r="B52" s="200" t="s">
        <v>1006</v>
      </c>
      <c r="C52" s="202">
        <v>283</v>
      </c>
      <c r="D52" s="202" t="s">
        <v>8</v>
      </c>
      <c r="E52" s="202" t="s">
        <v>64</v>
      </c>
      <c r="F52" s="46">
        <v>122.8</v>
      </c>
      <c r="G52" s="202" t="s">
        <v>150</v>
      </c>
      <c r="H52" s="47">
        <v>6</v>
      </c>
      <c r="I52" s="202" t="s">
        <v>218</v>
      </c>
      <c r="J52" s="47">
        <v>22.5</v>
      </c>
      <c r="K52" s="211">
        <v>122800</v>
      </c>
      <c r="L52" s="211">
        <v>287185.88</v>
      </c>
      <c r="M52" s="211">
        <v>7481787</v>
      </c>
      <c r="N52" s="211">
        <v>0</v>
      </c>
      <c r="O52" s="211">
        <v>7481787</v>
      </c>
    </row>
    <row r="53" spans="1:15" x14ac:dyDescent="0.2">
      <c r="A53" s="200"/>
      <c r="B53" s="200"/>
      <c r="C53" s="202"/>
      <c r="D53" s="202"/>
      <c r="E53" s="202"/>
      <c r="F53" s="46"/>
      <c r="G53" s="202"/>
      <c r="H53" s="47"/>
      <c r="I53" s="202"/>
      <c r="J53" s="47"/>
      <c r="K53" s="211"/>
      <c r="L53" s="211"/>
      <c r="M53" s="211"/>
      <c r="N53" s="211"/>
      <c r="O53" s="211"/>
    </row>
    <row r="54" spans="1:15" x14ac:dyDescent="0.2">
      <c r="A54" s="20" t="s">
        <v>92</v>
      </c>
      <c r="B54" s="200" t="s">
        <v>1006</v>
      </c>
      <c r="C54" s="19">
        <v>294</v>
      </c>
      <c r="D54" s="89" t="s">
        <v>128</v>
      </c>
      <c r="E54" s="19" t="s">
        <v>64</v>
      </c>
      <c r="F54" s="86">
        <v>400</v>
      </c>
      <c r="G54" s="19" t="s">
        <v>129</v>
      </c>
      <c r="H54" s="87">
        <v>6.25</v>
      </c>
      <c r="I54" s="19" t="s">
        <v>219</v>
      </c>
      <c r="J54" s="87">
        <v>20.83</v>
      </c>
      <c r="K54" s="94">
        <v>400000</v>
      </c>
      <c r="L54" s="149">
        <v>63927.839999999997</v>
      </c>
      <c r="M54" s="94">
        <v>1665453</v>
      </c>
      <c r="N54" s="150">
        <v>3088</v>
      </c>
      <c r="O54" s="150">
        <v>1668541</v>
      </c>
    </row>
    <row r="55" spans="1:15" x14ac:dyDescent="0.2">
      <c r="A55" s="20" t="s">
        <v>92</v>
      </c>
      <c r="B55" s="200" t="s">
        <v>1006</v>
      </c>
      <c r="C55" s="19">
        <v>294</v>
      </c>
      <c r="D55" s="89" t="s">
        <v>128</v>
      </c>
      <c r="E55" s="19" t="s">
        <v>64</v>
      </c>
      <c r="F55" s="86">
        <v>69</v>
      </c>
      <c r="G55" s="19" t="s">
        <v>130</v>
      </c>
      <c r="H55" s="87">
        <v>6.25</v>
      </c>
      <c r="I55" s="19" t="s">
        <v>219</v>
      </c>
      <c r="J55" s="87">
        <v>20.83</v>
      </c>
      <c r="K55" s="94">
        <v>69000</v>
      </c>
      <c r="L55" s="149">
        <v>11001.53</v>
      </c>
      <c r="M55" s="94">
        <v>286613</v>
      </c>
      <c r="N55" s="149">
        <v>531</v>
      </c>
      <c r="O55" s="150">
        <v>287144</v>
      </c>
    </row>
    <row r="56" spans="1:15" x14ac:dyDescent="0.2">
      <c r="A56" s="200" t="s">
        <v>172</v>
      </c>
      <c r="B56" s="200" t="s">
        <v>1006</v>
      </c>
      <c r="C56" s="202">
        <v>294</v>
      </c>
      <c r="D56" s="85" t="s">
        <v>128</v>
      </c>
      <c r="E56" s="202" t="s">
        <v>64</v>
      </c>
      <c r="F56" s="46">
        <v>31.8</v>
      </c>
      <c r="G56" s="202" t="s">
        <v>131</v>
      </c>
      <c r="H56" s="47">
        <v>6.75</v>
      </c>
      <c r="I56" s="202" t="s">
        <v>219</v>
      </c>
      <c r="J56" s="47">
        <v>20.83</v>
      </c>
      <c r="K56" s="211">
        <v>31800</v>
      </c>
      <c r="L56" s="211">
        <v>82064.509999999995</v>
      </c>
      <c r="M56" s="211">
        <v>2137950</v>
      </c>
      <c r="N56" s="211">
        <v>4271</v>
      </c>
      <c r="O56" s="211">
        <v>2142221</v>
      </c>
    </row>
    <row r="57" spans="1:15" x14ac:dyDescent="0.2">
      <c r="A57" s="200" t="s">
        <v>662</v>
      </c>
      <c r="B57" s="200" t="s">
        <v>1006</v>
      </c>
      <c r="C57" s="202">
        <v>300</v>
      </c>
      <c r="D57" s="202" t="s">
        <v>140</v>
      </c>
      <c r="E57" s="202" t="s">
        <v>64</v>
      </c>
      <c r="F57" s="46">
        <v>275</v>
      </c>
      <c r="G57" s="202" t="s">
        <v>137</v>
      </c>
      <c r="H57" s="47">
        <v>6.2</v>
      </c>
      <c r="I57" s="202" t="s">
        <v>218</v>
      </c>
      <c r="J57" s="47">
        <v>22.75</v>
      </c>
      <c r="K57" s="211">
        <v>275000</v>
      </c>
      <c r="L57" s="211">
        <v>149414</v>
      </c>
      <c r="M57" s="211">
        <v>3892544</v>
      </c>
      <c r="N57" s="211">
        <v>5864</v>
      </c>
      <c r="O57" s="211">
        <v>3898408</v>
      </c>
    </row>
    <row r="58" spans="1:15" x14ac:dyDescent="0.2">
      <c r="A58" s="200" t="s">
        <v>662</v>
      </c>
      <c r="B58" s="200" t="s">
        <v>1006</v>
      </c>
      <c r="C58" s="202">
        <v>300</v>
      </c>
      <c r="D58" s="85" t="s">
        <v>140</v>
      </c>
      <c r="E58" s="202" t="s">
        <v>64</v>
      </c>
      <c r="F58" s="46">
        <v>74</v>
      </c>
      <c r="G58" s="202" t="s">
        <v>138</v>
      </c>
      <c r="H58" s="47">
        <v>6.2</v>
      </c>
      <c r="I58" s="202" t="s">
        <v>218</v>
      </c>
      <c r="J58" s="47">
        <v>22.75</v>
      </c>
      <c r="K58" s="211">
        <v>74000</v>
      </c>
      <c r="L58" s="211">
        <v>32444</v>
      </c>
      <c r="M58" s="211">
        <v>845233</v>
      </c>
      <c r="N58" s="211">
        <v>1278</v>
      </c>
      <c r="O58" s="211">
        <v>846511</v>
      </c>
    </row>
    <row r="59" spans="1:15" x14ac:dyDescent="0.2">
      <c r="A59" s="200" t="s">
        <v>663</v>
      </c>
      <c r="B59" s="200" t="s">
        <v>1006</v>
      </c>
      <c r="C59" s="202">
        <v>300</v>
      </c>
      <c r="D59" s="85" t="s">
        <v>140</v>
      </c>
      <c r="E59" s="202" t="s">
        <v>64</v>
      </c>
      <c r="F59" s="46">
        <v>70</v>
      </c>
      <c r="G59" s="202" t="s">
        <v>139</v>
      </c>
      <c r="H59" s="47">
        <v>6.2</v>
      </c>
      <c r="I59" s="202" t="s">
        <v>218</v>
      </c>
      <c r="J59" s="47">
        <v>22.75</v>
      </c>
      <c r="K59" s="211">
        <v>70000</v>
      </c>
      <c r="L59" s="211">
        <v>70000</v>
      </c>
      <c r="M59" s="211">
        <v>1823645</v>
      </c>
      <c r="N59" s="211">
        <v>2416070</v>
      </c>
      <c r="O59" s="71">
        <v>4239715</v>
      </c>
    </row>
    <row r="60" spans="1:15" x14ac:dyDescent="0.2">
      <c r="A60" s="200"/>
      <c r="B60" s="200"/>
      <c r="E60" s="202"/>
      <c r="F60" s="46"/>
      <c r="G60" s="202"/>
      <c r="H60" s="47"/>
      <c r="I60" s="202"/>
      <c r="J60" s="47"/>
      <c r="K60" s="211"/>
      <c r="L60" s="211"/>
      <c r="M60" s="211"/>
      <c r="N60" s="211"/>
      <c r="O60" s="211"/>
    </row>
    <row r="61" spans="1:15" x14ac:dyDescent="0.2">
      <c r="A61" s="200" t="s">
        <v>549</v>
      </c>
      <c r="B61" s="200" t="s">
        <v>1006</v>
      </c>
      <c r="C61" s="126">
        <v>319</v>
      </c>
      <c r="D61" s="126" t="s">
        <v>147</v>
      </c>
      <c r="E61" s="202" t="s">
        <v>64</v>
      </c>
      <c r="F61" s="46">
        <v>950</v>
      </c>
      <c r="G61" s="202" t="s">
        <v>103</v>
      </c>
      <c r="H61" s="47">
        <v>6</v>
      </c>
      <c r="I61" s="202" t="s">
        <v>218</v>
      </c>
      <c r="J61" s="47">
        <v>22</v>
      </c>
      <c r="K61" s="211">
        <v>950000</v>
      </c>
      <c r="L61" s="211">
        <v>349504</v>
      </c>
      <c r="M61" s="211">
        <v>9105303</v>
      </c>
      <c r="N61" s="211">
        <v>133609</v>
      </c>
      <c r="O61" s="211">
        <v>9238912</v>
      </c>
    </row>
    <row r="62" spans="1:15" x14ac:dyDescent="0.2">
      <c r="A62" s="200" t="s">
        <v>550</v>
      </c>
      <c r="B62" s="200" t="s">
        <v>1006</v>
      </c>
      <c r="C62" s="126">
        <v>319</v>
      </c>
      <c r="D62" s="126" t="s">
        <v>147</v>
      </c>
      <c r="E62" s="202" t="s">
        <v>64</v>
      </c>
      <c r="F62" s="46">
        <v>58</v>
      </c>
      <c r="G62" s="202" t="s">
        <v>104</v>
      </c>
      <c r="H62" s="47">
        <v>6</v>
      </c>
      <c r="I62" s="202" t="s">
        <v>218</v>
      </c>
      <c r="J62" s="47">
        <v>22</v>
      </c>
      <c r="K62" s="211">
        <v>58000</v>
      </c>
      <c r="L62" s="211">
        <v>125525</v>
      </c>
      <c r="M62" s="211">
        <v>3270186</v>
      </c>
      <c r="N62" s="211">
        <v>47986</v>
      </c>
      <c r="O62" s="211">
        <v>3318172</v>
      </c>
    </row>
    <row r="63" spans="1:15" x14ac:dyDescent="0.2">
      <c r="A63" s="200" t="s">
        <v>550</v>
      </c>
      <c r="B63" s="200" t="s">
        <v>1006</v>
      </c>
      <c r="C63" s="126">
        <v>319</v>
      </c>
      <c r="D63" s="126" t="s">
        <v>147</v>
      </c>
      <c r="E63" s="202" t="s">
        <v>64</v>
      </c>
      <c r="F63" s="46">
        <v>100</v>
      </c>
      <c r="G63" s="202" t="s">
        <v>148</v>
      </c>
      <c r="H63" s="47">
        <v>6</v>
      </c>
      <c r="I63" s="202" t="s">
        <v>218</v>
      </c>
      <c r="J63" s="47">
        <v>22</v>
      </c>
      <c r="K63" s="211">
        <v>100000</v>
      </c>
      <c r="L63" s="211">
        <v>216423</v>
      </c>
      <c r="M63" s="211">
        <v>5638267</v>
      </c>
      <c r="N63" s="211">
        <v>82735</v>
      </c>
      <c r="O63" s="211">
        <v>5721002</v>
      </c>
    </row>
    <row r="64" spans="1:15" x14ac:dyDescent="0.2">
      <c r="A64" s="200" t="s">
        <v>173</v>
      </c>
      <c r="B64" s="200" t="s">
        <v>1006</v>
      </c>
      <c r="C64" s="126">
        <v>322</v>
      </c>
      <c r="D64" s="126" t="s">
        <v>157</v>
      </c>
      <c r="E64" s="202" t="s">
        <v>64</v>
      </c>
      <c r="F64" s="46">
        <v>440</v>
      </c>
      <c r="G64" s="202" t="s">
        <v>151</v>
      </c>
      <c r="H64" s="47">
        <v>4</v>
      </c>
      <c r="I64" s="202" t="s">
        <v>219</v>
      </c>
      <c r="J64" s="47">
        <v>5</v>
      </c>
      <c r="K64" s="211">
        <v>440000</v>
      </c>
      <c r="L64" s="211">
        <v>0</v>
      </c>
      <c r="M64" s="211">
        <v>0</v>
      </c>
      <c r="N64" s="211">
        <v>0</v>
      </c>
      <c r="O64" s="211">
        <v>0</v>
      </c>
    </row>
    <row r="65" spans="1:15" x14ac:dyDescent="0.2">
      <c r="A65" s="200" t="s">
        <v>173</v>
      </c>
      <c r="B65" s="200" t="s">
        <v>1006</v>
      </c>
      <c r="C65" s="126">
        <v>322</v>
      </c>
      <c r="D65" s="126" t="s">
        <v>157</v>
      </c>
      <c r="E65" s="202" t="s">
        <v>64</v>
      </c>
      <c r="F65" s="46">
        <v>114</v>
      </c>
      <c r="G65" s="202" t="s">
        <v>152</v>
      </c>
      <c r="H65" s="47">
        <v>4</v>
      </c>
      <c r="I65" s="202" t="s">
        <v>219</v>
      </c>
      <c r="J65" s="47">
        <v>5</v>
      </c>
      <c r="K65" s="211">
        <v>114000</v>
      </c>
      <c r="L65" s="211">
        <v>0</v>
      </c>
      <c r="M65" s="211">
        <v>0</v>
      </c>
      <c r="N65" s="211">
        <v>0</v>
      </c>
      <c r="O65" s="211">
        <v>0</v>
      </c>
    </row>
    <row r="66" spans="1:15" x14ac:dyDescent="0.2">
      <c r="A66" s="200" t="s">
        <v>173</v>
      </c>
      <c r="B66" s="200" t="s">
        <v>1006</v>
      </c>
      <c r="C66" s="126">
        <v>322</v>
      </c>
      <c r="D66" s="126" t="s">
        <v>157</v>
      </c>
      <c r="E66" s="202" t="s">
        <v>64</v>
      </c>
      <c r="F66" s="46">
        <v>1500</v>
      </c>
      <c r="G66" s="202" t="s">
        <v>153</v>
      </c>
      <c r="H66" s="47">
        <v>5.8</v>
      </c>
      <c r="I66" s="202" t="s">
        <v>219</v>
      </c>
      <c r="J66" s="47">
        <v>19.25</v>
      </c>
      <c r="K66" s="211">
        <v>1500000</v>
      </c>
      <c r="L66" s="211">
        <v>291485.96999999997</v>
      </c>
      <c r="M66" s="211">
        <v>7593813</v>
      </c>
      <c r="N66" s="211">
        <v>82917</v>
      </c>
      <c r="O66" s="211">
        <v>7676730</v>
      </c>
    </row>
    <row r="67" spans="1:15" x14ac:dyDescent="0.2">
      <c r="A67" s="200" t="s">
        <v>173</v>
      </c>
      <c r="B67" s="200" t="s">
        <v>1006</v>
      </c>
      <c r="C67" s="126">
        <v>322</v>
      </c>
      <c r="D67" s="126" t="s">
        <v>157</v>
      </c>
      <c r="E67" s="202" t="s">
        <v>64</v>
      </c>
      <c r="F67" s="46">
        <v>374</v>
      </c>
      <c r="G67" s="202" t="s">
        <v>154</v>
      </c>
      <c r="H67" s="47">
        <v>5.8</v>
      </c>
      <c r="I67" s="202" t="s">
        <v>219</v>
      </c>
      <c r="J67" s="47">
        <v>19.25</v>
      </c>
      <c r="K67" s="211">
        <v>374000</v>
      </c>
      <c r="L67" s="211">
        <v>72660.28</v>
      </c>
      <c r="M67" s="211">
        <v>1892951</v>
      </c>
      <c r="N67" s="211">
        <v>20669</v>
      </c>
      <c r="O67" s="211">
        <v>1913620</v>
      </c>
    </row>
    <row r="68" spans="1:15" x14ac:dyDescent="0.2">
      <c r="A68" s="200" t="s">
        <v>189</v>
      </c>
      <c r="B68" s="200" t="s">
        <v>1006</v>
      </c>
      <c r="C68" s="126">
        <v>322</v>
      </c>
      <c r="D68" s="126" t="s">
        <v>157</v>
      </c>
      <c r="E68" s="202" t="s">
        <v>64</v>
      </c>
      <c r="F68" s="46">
        <v>314</v>
      </c>
      <c r="G68" s="202" t="s">
        <v>155</v>
      </c>
      <c r="H68" s="47">
        <v>5.8</v>
      </c>
      <c r="I68" s="202" t="s">
        <v>219</v>
      </c>
      <c r="J68" s="47">
        <v>19</v>
      </c>
      <c r="K68" s="211">
        <v>314000</v>
      </c>
      <c r="L68" s="211">
        <v>429413.83</v>
      </c>
      <c r="M68" s="211">
        <v>11187119</v>
      </c>
      <c r="N68" s="211">
        <v>122154</v>
      </c>
      <c r="O68" s="211">
        <v>11309273</v>
      </c>
    </row>
    <row r="69" spans="1:15" x14ac:dyDescent="0.2">
      <c r="A69" s="200" t="s">
        <v>174</v>
      </c>
      <c r="B69" s="200" t="s">
        <v>1006</v>
      </c>
      <c r="C69" s="126">
        <v>322</v>
      </c>
      <c r="D69" s="126" t="s">
        <v>157</v>
      </c>
      <c r="E69" s="202" t="s">
        <v>64</v>
      </c>
      <c r="F69" s="46">
        <v>28</v>
      </c>
      <c r="G69" s="202" t="s">
        <v>156</v>
      </c>
      <c r="H69" s="47">
        <v>5.8</v>
      </c>
      <c r="I69" s="202" t="s">
        <v>219</v>
      </c>
      <c r="J69" s="47">
        <v>19</v>
      </c>
      <c r="K69" s="211">
        <v>28000</v>
      </c>
      <c r="L69" s="211">
        <v>59100.75</v>
      </c>
      <c r="M69" s="211">
        <v>1539697</v>
      </c>
      <c r="N69" s="211">
        <v>16812</v>
      </c>
      <c r="O69" s="211">
        <v>1556509</v>
      </c>
    </row>
    <row r="70" spans="1:15" x14ac:dyDescent="0.2">
      <c r="A70" s="200"/>
      <c r="B70" s="200"/>
      <c r="E70" s="202"/>
      <c r="F70" s="46"/>
      <c r="G70" s="202"/>
      <c r="H70" s="47"/>
      <c r="I70" s="202"/>
      <c r="J70" s="47"/>
      <c r="K70" s="211"/>
      <c r="L70" s="211"/>
      <c r="M70" s="211"/>
      <c r="N70" s="211"/>
      <c r="O70" s="211"/>
    </row>
    <row r="71" spans="1:15" x14ac:dyDescent="0.2">
      <c r="A71" s="200" t="s">
        <v>981</v>
      </c>
      <c r="B71" s="200" t="s">
        <v>1006</v>
      </c>
      <c r="C71" s="126">
        <v>337</v>
      </c>
      <c r="D71" s="126" t="s">
        <v>165</v>
      </c>
      <c r="E71" s="202" t="s">
        <v>64</v>
      </c>
      <c r="F71" s="46">
        <v>400</v>
      </c>
      <c r="G71" s="202" t="s">
        <v>71</v>
      </c>
      <c r="H71" s="47">
        <v>6.3</v>
      </c>
      <c r="I71" s="202" t="s">
        <v>218</v>
      </c>
      <c r="J71" s="47">
        <v>19.5</v>
      </c>
      <c r="K71" s="211">
        <v>400000</v>
      </c>
      <c r="L71" s="211">
        <v>94324</v>
      </c>
      <c r="M71" s="211">
        <v>2457335</v>
      </c>
      <c r="N71" s="211">
        <v>14634</v>
      </c>
      <c r="O71" s="211">
        <v>2471969</v>
      </c>
    </row>
    <row r="72" spans="1:15" x14ac:dyDescent="0.2">
      <c r="A72" s="200" t="s">
        <v>981</v>
      </c>
      <c r="B72" s="200" t="s">
        <v>1006</v>
      </c>
      <c r="C72" s="126">
        <v>337</v>
      </c>
      <c r="D72" s="126" t="s">
        <v>165</v>
      </c>
      <c r="E72" s="202" t="s">
        <v>64</v>
      </c>
      <c r="F72" s="46">
        <v>74</v>
      </c>
      <c r="G72" s="202" t="s">
        <v>70</v>
      </c>
      <c r="H72" s="47">
        <v>6.3</v>
      </c>
      <c r="I72" s="202" t="s">
        <v>218</v>
      </c>
      <c r="J72" s="47">
        <v>19.5</v>
      </c>
      <c r="K72" s="211">
        <v>74000</v>
      </c>
      <c r="L72" s="211">
        <v>17476</v>
      </c>
      <c r="M72" s="211">
        <v>455286</v>
      </c>
      <c r="N72" s="211">
        <v>2710</v>
      </c>
      <c r="O72" s="211">
        <v>457996</v>
      </c>
    </row>
    <row r="73" spans="1:15" x14ac:dyDescent="0.2">
      <c r="A73" s="200" t="s">
        <v>982</v>
      </c>
      <c r="B73" s="200" t="s">
        <v>1006</v>
      </c>
      <c r="C73" s="126">
        <v>337</v>
      </c>
      <c r="D73" s="126" t="s">
        <v>165</v>
      </c>
      <c r="E73" s="202" t="s">
        <v>64</v>
      </c>
      <c r="F73" s="46">
        <v>38</v>
      </c>
      <c r="G73" s="202" t="s">
        <v>72</v>
      </c>
      <c r="H73" s="47">
        <v>7</v>
      </c>
      <c r="I73" s="202" t="s">
        <v>218</v>
      </c>
      <c r="J73" s="47">
        <v>19.75</v>
      </c>
      <c r="K73" s="211">
        <v>38000</v>
      </c>
      <c r="L73" s="211">
        <v>38000</v>
      </c>
      <c r="M73" s="211">
        <v>989979</v>
      </c>
      <c r="N73" s="211">
        <v>1411461</v>
      </c>
      <c r="O73" s="211">
        <v>2401440</v>
      </c>
    </row>
    <row r="74" spans="1:15" x14ac:dyDescent="0.2">
      <c r="A74" s="200" t="s">
        <v>983</v>
      </c>
      <c r="B74" s="200" t="s">
        <v>1006</v>
      </c>
      <c r="C74" s="126">
        <v>337</v>
      </c>
      <c r="D74" s="126" t="s">
        <v>235</v>
      </c>
      <c r="E74" s="202" t="s">
        <v>64</v>
      </c>
      <c r="F74" s="46">
        <v>539</v>
      </c>
      <c r="G74" s="202" t="s">
        <v>225</v>
      </c>
      <c r="H74" s="47">
        <v>5</v>
      </c>
      <c r="I74" s="126" t="s">
        <v>219</v>
      </c>
      <c r="J74" s="47">
        <v>19.5</v>
      </c>
      <c r="K74" s="211">
        <v>539000</v>
      </c>
      <c r="L74" s="211">
        <v>157934</v>
      </c>
      <c r="M74" s="211">
        <v>4114508</v>
      </c>
      <c r="N74" s="211">
        <v>36432</v>
      </c>
      <c r="O74" s="211">
        <v>4150940</v>
      </c>
    </row>
    <row r="75" spans="1:15" x14ac:dyDescent="0.2">
      <c r="A75" s="200" t="s">
        <v>983</v>
      </c>
      <c r="B75" s="200" t="s">
        <v>1006</v>
      </c>
      <c r="C75" s="126">
        <v>337</v>
      </c>
      <c r="D75" s="126" t="s">
        <v>235</v>
      </c>
      <c r="E75" s="202" t="s">
        <v>64</v>
      </c>
      <c r="F75" s="46">
        <v>40</v>
      </c>
      <c r="G75" s="202" t="s">
        <v>226</v>
      </c>
      <c r="H75" s="47">
        <v>7.5</v>
      </c>
      <c r="I75" s="126" t="s">
        <v>219</v>
      </c>
      <c r="J75" s="47">
        <v>19.75</v>
      </c>
      <c r="K75" s="211">
        <v>40000</v>
      </c>
      <c r="L75" s="211">
        <v>40000</v>
      </c>
      <c r="M75" s="211">
        <v>1042083</v>
      </c>
      <c r="N75" s="211">
        <v>1427494</v>
      </c>
      <c r="O75" s="211">
        <v>2469577</v>
      </c>
    </row>
    <row r="76" spans="1:15" x14ac:dyDescent="0.2">
      <c r="A76" s="200" t="s">
        <v>987</v>
      </c>
      <c r="B76" s="200" t="s">
        <v>1006</v>
      </c>
      <c r="C76" s="126">
        <v>337</v>
      </c>
      <c r="D76" s="126" t="s">
        <v>256</v>
      </c>
      <c r="E76" s="202" t="s">
        <v>64</v>
      </c>
      <c r="F76" s="46">
        <v>512</v>
      </c>
      <c r="G76" s="202" t="s">
        <v>466</v>
      </c>
      <c r="H76" s="47">
        <v>4.5</v>
      </c>
      <c r="I76" s="202" t="s">
        <v>218</v>
      </c>
      <c r="J76" s="47">
        <v>19.5</v>
      </c>
      <c r="K76" s="211">
        <v>512000</v>
      </c>
      <c r="L76" s="211">
        <v>170693</v>
      </c>
      <c r="M76" s="211">
        <v>4446906</v>
      </c>
      <c r="N76" s="211">
        <v>19090</v>
      </c>
      <c r="O76" s="211">
        <v>4465996</v>
      </c>
    </row>
    <row r="77" spans="1:15" x14ac:dyDescent="0.2">
      <c r="A77" s="200" t="s">
        <v>987</v>
      </c>
      <c r="B77" s="200" t="s">
        <v>1006</v>
      </c>
      <c r="C77" s="126">
        <v>337</v>
      </c>
      <c r="D77" s="126" t="s">
        <v>256</v>
      </c>
      <c r="E77" s="202" t="s">
        <v>64</v>
      </c>
      <c r="F77" s="46">
        <v>45</v>
      </c>
      <c r="G77" s="202" t="s">
        <v>467</v>
      </c>
      <c r="H77" s="47">
        <v>8</v>
      </c>
      <c r="I77" s="202" t="s">
        <v>218</v>
      </c>
      <c r="J77" s="47">
        <v>19.75</v>
      </c>
      <c r="K77" s="211">
        <v>45000</v>
      </c>
      <c r="L77" s="211">
        <v>45000</v>
      </c>
      <c r="M77" s="211">
        <v>1172343</v>
      </c>
      <c r="N77" s="211">
        <v>1581668</v>
      </c>
      <c r="O77" s="211">
        <v>2754011</v>
      </c>
    </row>
    <row r="78" spans="1:15" x14ac:dyDescent="0.2">
      <c r="A78" s="200"/>
      <c r="B78" s="200"/>
      <c r="E78" s="202"/>
      <c r="F78" s="46"/>
      <c r="G78" s="202"/>
      <c r="H78" s="47"/>
      <c r="I78" s="202"/>
      <c r="J78" s="47"/>
      <c r="K78" s="211"/>
      <c r="L78" s="211"/>
      <c r="M78" s="211"/>
      <c r="N78" s="211"/>
      <c r="O78" s="211"/>
    </row>
    <row r="79" spans="1:15" x14ac:dyDescent="0.2">
      <c r="A79" s="200" t="s">
        <v>549</v>
      </c>
      <c r="B79" s="200" t="s">
        <v>1006</v>
      </c>
      <c r="C79" s="126">
        <v>341</v>
      </c>
      <c r="D79" s="126" t="s">
        <v>166</v>
      </c>
      <c r="E79" s="202" t="s">
        <v>64</v>
      </c>
      <c r="F79" s="46">
        <v>320</v>
      </c>
      <c r="G79" s="202" t="s">
        <v>168</v>
      </c>
      <c r="H79" s="47">
        <v>5.8</v>
      </c>
      <c r="I79" s="202" t="s">
        <v>217</v>
      </c>
      <c r="J79" s="47">
        <v>23.75</v>
      </c>
      <c r="K79" s="211">
        <v>320000</v>
      </c>
      <c r="L79" s="211">
        <v>46702</v>
      </c>
      <c r="M79" s="211">
        <v>1216684</v>
      </c>
      <c r="N79" s="211">
        <v>17271</v>
      </c>
      <c r="O79" s="211">
        <v>1233955</v>
      </c>
    </row>
    <row r="80" spans="1:15" x14ac:dyDescent="0.2">
      <c r="A80" s="200" t="s">
        <v>550</v>
      </c>
      <c r="B80" s="200" t="s">
        <v>1006</v>
      </c>
      <c r="C80" s="126">
        <v>341</v>
      </c>
      <c r="D80" s="126" t="s">
        <v>166</v>
      </c>
      <c r="E80" s="202" t="s">
        <v>64</v>
      </c>
      <c r="F80" s="46">
        <v>6</v>
      </c>
      <c r="G80" s="202" t="s">
        <v>169</v>
      </c>
      <c r="H80" s="47">
        <v>7.5</v>
      </c>
      <c r="I80" s="202" t="s">
        <v>217</v>
      </c>
      <c r="J80" s="47">
        <v>23.75</v>
      </c>
      <c r="K80" s="211">
        <v>6000</v>
      </c>
      <c r="L80" s="211">
        <v>14817</v>
      </c>
      <c r="M80" s="211">
        <v>386014</v>
      </c>
      <c r="N80" s="211">
        <v>7042</v>
      </c>
      <c r="O80" s="211">
        <v>393056</v>
      </c>
    </row>
    <row r="81" spans="1:15" x14ac:dyDescent="0.2">
      <c r="A81" s="200" t="s">
        <v>550</v>
      </c>
      <c r="B81" s="200" t="s">
        <v>1006</v>
      </c>
      <c r="C81" s="126">
        <v>341</v>
      </c>
      <c r="D81" s="126" t="s">
        <v>166</v>
      </c>
      <c r="E81" s="202" t="s">
        <v>64</v>
      </c>
      <c r="F81" s="46">
        <v>15.2</v>
      </c>
      <c r="G81" s="202" t="s">
        <v>170</v>
      </c>
      <c r="H81" s="47">
        <v>7.5</v>
      </c>
      <c r="I81" s="202" t="s">
        <v>217</v>
      </c>
      <c r="J81" s="47">
        <v>23.75</v>
      </c>
      <c r="K81" s="211">
        <v>15200</v>
      </c>
      <c r="L81" s="211">
        <v>37536</v>
      </c>
      <c r="M81" s="211">
        <v>977890</v>
      </c>
      <c r="N81" s="211">
        <v>17842</v>
      </c>
      <c r="O81" s="211">
        <v>995732</v>
      </c>
    </row>
    <row r="82" spans="1:15" x14ac:dyDescent="0.2">
      <c r="A82" s="200"/>
      <c r="B82" s="200"/>
      <c r="E82" s="202"/>
      <c r="F82" s="46"/>
      <c r="G82" s="202"/>
      <c r="H82" s="47"/>
      <c r="I82" s="202"/>
      <c r="J82" s="47"/>
      <c r="K82" s="211"/>
      <c r="L82" s="211"/>
      <c r="M82" s="211"/>
      <c r="N82" s="211"/>
      <c r="O82" s="211"/>
    </row>
    <row r="83" spans="1:15" x14ac:dyDescent="0.2">
      <c r="A83" s="200" t="s">
        <v>173</v>
      </c>
      <c r="B83" s="200" t="s">
        <v>1006</v>
      </c>
      <c r="C83" s="126">
        <v>351</v>
      </c>
      <c r="D83" s="126" t="s">
        <v>202</v>
      </c>
      <c r="E83" s="202" t="s">
        <v>64</v>
      </c>
      <c r="F83" s="46">
        <v>400</v>
      </c>
      <c r="G83" s="202" t="s">
        <v>183</v>
      </c>
      <c r="H83" s="47">
        <v>6.5</v>
      </c>
      <c r="I83" s="202" t="s">
        <v>219</v>
      </c>
      <c r="J83" s="47">
        <v>20</v>
      </c>
      <c r="K83" s="211">
        <v>400000</v>
      </c>
      <c r="L83" s="211">
        <v>124412.33</v>
      </c>
      <c r="M83" s="211">
        <v>3241199</v>
      </c>
      <c r="N83" s="211">
        <v>39563</v>
      </c>
      <c r="O83" s="211">
        <v>3280762</v>
      </c>
    </row>
    <row r="84" spans="1:15" x14ac:dyDescent="0.2">
      <c r="A84" s="200" t="s">
        <v>173</v>
      </c>
      <c r="B84" s="200" t="s">
        <v>1006</v>
      </c>
      <c r="C84" s="126">
        <v>351</v>
      </c>
      <c r="D84" s="126" t="s">
        <v>202</v>
      </c>
      <c r="E84" s="202" t="s">
        <v>64</v>
      </c>
      <c r="F84" s="46">
        <v>155</v>
      </c>
      <c r="G84" s="202" t="s">
        <v>184</v>
      </c>
      <c r="H84" s="47">
        <v>6.5</v>
      </c>
      <c r="I84" s="202" t="s">
        <v>219</v>
      </c>
      <c r="J84" s="47">
        <v>20</v>
      </c>
      <c r="K84" s="211">
        <v>155000</v>
      </c>
      <c r="L84" s="211">
        <v>48209.98</v>
      </c>
      <c r="M84" s="211">
        <v>1255970</v>
      </c>
      <c r="N84" s="211">
        <v>15331</v>
      </c>
      <c r="O84" s="211">
        <v>1271301</v>
      </c>
    </row>
    <row r="85" spans="1:15" x14ac:dyDescent="0.2">
      <c r="A85" s="200" t="s">
        <v>201</v>
      </c>
      <c r="B85" s="200" t="s">
        <v>1006</v>
      </c>
      <c r="C85" s="126">
        <v>351</v>
      </c>
      <c r="D85" s="126" t="s">
        <v>202</v>
      </c>
      <c r="E85" s="202" t="s">
        <v>64</v>
      </c>
      <c r="F85" s="46">
        <v>21</v>
      </c>
      <c r="G85" s="202" t="s">
        <v>185</v>
      </c>
      <c r="H85" s="47">
        <v>5</v>
      </c>
      <c r="I85" s="202" t="s">
        <v>219</v>
      </c>
      <c r="J85" s="47">
        <v>5.5</v>
      </c>
      <c r="K85" s="211">
        <v>21000</v>
      </c>
      <c r="L85" s="211">
        <v>0</v>
      </c>
      <c r="M85" s="211">
        <v>0</v>
      </c>
      <c r="N85" s="210">
        <v>0</v>
      </c>
      <c r="O85" s="210">
        <v>0</v>
      </c>
    </row>
    <row r="86" spans="1:15" x14ac:dyDescent="0.2">
      <c r="A86" s="200" t="s">
        <v>179</v>
      </c>
      <c r="B86" s="200" t="s">
        <v>1006</v>
      </c>
      <c r="C86" s="126">
        <v>351</v>
      </c>
      <c r="D86" s="126" t="s">
        <v>202</v>
      </c>
      <c r="E86" s="202" t="s">
        <v>64</v>
      </c>
      <c r="F86" s="46">
        <v>60</v>
      </c>
      <c r="G86" s="202" t="s">
        <v>186</v>
      </c>
      <c r="H86" s="47">
        <v>6.5</v>
      </c>
      <c r="I86" s="202" t="s">
        <v>219</v>
      </c>
      <c r="J86" s="47">
        <v>20</v>
      </c>
      <c r="K86" s="211">
        <v>60000</v>
      </c>
      <c r="L86" s="211">
        <v>110764.15</v>
      </c>
      <c r="M86" s="211">
        <v>2885635</v>
      </c>
      <c r="N86" s="211">
        <v>35224</v>
      </c>
      <c r="O86" s="211">
        <v>2920859</v>
      </c>
    </row>
    <row r="87" spans="1:15" x14ac:dyDescent="0.2">
      <c r="A87" s="200" t="s">
        <v>179</v>
      </c>
      <c r="B87" s="200" t="s">
        <v>1006</v>
      </c>
      <c r="C87" s="126">
        <v>351</v>
      </c>
      <c r="D87" s="126" t="s">
        <v>202</v>
      </c>
      <c r="E87" s="202" t="s">
        <v>64</v>
      </c>
      <c r="F87" s="46">
        <v>2</v>
      </c>
      <c r="G87" s="202" t="s">
        <v>187</v>
      </c>
      <c r="H87" s="47">
        <v>6.5</v>
      </c>
      <c r="I87" s="202" t="s">
        <v>219</v>
      </c>
      <c r="J87" s="47">
        <v>21</v>
      </c>
      <c r="K87" s="211">
        <v>2000</v>
      </c>
      <c r="L87" s="211">
        <v>4394.41</v>
      </c>
      <c r="M87" s="211">
        <v>114483</v>
      </c>
      <c r="N87" s="211">
        <v>1398</v>
      </c>
      <c r="O87" s="211">
        <v>115881</v>
      </c>
    </row>
    <row r="88" spans="1:15" x14ac:dyDescent="0.2">
      <c r="A88" s="200" t="s">
        <v>919</v>
      </c>
      <c r="B88" s="200" t="s">
        <v>1006</v>
      </c>
      <c r="C88" s="126">
        <v>351</v>
      </c>
      <c r="D88" s="126" t="s">
        <v>191</v>
      </c>
      <c r="E88" s="202" t="s">
        <v>64</v>
      </c>
      <c r="F88" s="46">
        <v>160</v>
      </c>
      <c r="G88" s="202" t="s">
        <v>195</v>
      </c>
      <c r="H88" s="47">
        <v>5.3</v>
      </c>
      <c r="I88" s="202" t="s">
        <v>219</v>
      </c>
      <c r="J88" s="47">
        <v>6</v>
      </c>
      <c r="K88" s="211">
        <v>160000</v>
      </c>
      <c r="L88" s="211">
        <v>0</v>
      </c>
      <c r="M88" s="211">
        <v>0</v>
      </c>
      <c r="N88" s="211">
        <v>0</v>
      </c>
      <c r="O88" s="211">
        <v>0</v>
      </c>
    </row>
    <row r="89" spans="1:15" x14ac:dyDescent="0.2">
      <c r="A89" s="200" t="s">
        <v>919</v>
      </c>
      <c r="B89" s="200" t="s">
        <v>1006</v>
      </c>
      <c r="C89" s="126">
        <v>351</v>
      </c>
      <c r="D89" s="126" t="s">
        <v>191</v>
      </c>
      <c r="E89" s="202" t="s">
        <v>64</v>
      </c>
      <c r="F89" s="46">
        <v>60</v>
      </c>
      <c r="G89" s="202" t="s">
        <v>196</v>
      </c>
      <c r="H89" s="47">
        <v>5.3</v>
      </c>
      <c r="I89" s="202" t="s">
        <v>219</v>
      </c>
      <c r="J89" s="47">
        <v>6</v>
      </c>
      <c r="K89" s="211">
        <v>60000</v>
      </c>
      <c r="L89" s="211">
        <v>0</v>
      </c>
      <c r="M89" s="211">
        <v>0</v>
      </c>
      <c r="N89" s="211">
        <v>0</v>
      </c>
      <c r="O89" s="211">
        <v>0</v>
      </c>
    </row>
    <row r="90" spans="1:15" x14ac:dyDescent="0.2">
      <c r="A90" s="200" t="s">
        <v>919</v>
      </c>
      <c r="B90" s="200" t="s">
        <v>1006</v>
      </c>
      <c r="C90" s="126">
        <v>351</v>
      </c>
      <c r="D90" s="126" t="s">
        <v>191</v>
      </c>
      <c r="E90" s="202" t="s">
        <v>64</v>
      </c>
      <c r="F90" s="46">
        <v>600</v>
      </c>
      <c r="G90" s="202" t="s">
        <v>197</v>
      </c>
      <c r="H90" s="47">
        <v>6.5</v>
      </c>
      <c r="I90" s="202" t="s">
        <v>219</v>
      </c>
      <c r="J90" s="47">
        <v>22.5</v>
      </c>
      <c r="K90" s="211">
        <v>600000</v>
      </c>
      <c r="L90" s="211">
        <v>222649.78</v>
      </c>
      <c r="M90" s="211">
        <v>5800488</v>
      </c>
      <c r="N90" s="211">
        <v>70802</v>
      </c>
      <c r="O90" s="211">
        <v>5871290</v>
      </c>
    </row>
    <row r="91" spans="1:15" x14ac:dyDescent="0.2">
      <c r="A91" s="200" t="s">
        <v>919</v>
      </c>
      <c r="B91" s="200" t="s">
        <v>1006</v>
      </c>
      <c r="C91" s="126">
        <v>351</v>
      </c>
      <c r="D91" s="126" t="s">
        <v>191</v>
      </c>
      <c r="E91" s="202" t="s">
        <v>64</v>
      </c>
      <c r="F91" s="46">
        <v>129</v>
      </c>
      <c r="G91" s="202" t="s">
        <v>198</v>
      </c>
      <c r="H91" s="47">
        <v>6.5</v>
      </c>
      <c r="I91" s="202" t="s">
        <v>219</v>
      </c>
      <c r="J91" s="47">
        <v>22.5</v>
      </c>
      <c r="K91" s="211">
        <v>129000</v>
      </c>
      <c r="L91" s="211">
        <v>47870</v>
      </c>
      <c r="M91" s="211">
        <v>1247113</v>
      </c>
      <c r="N91" s="211">
        <v>15222</v>
      </c>
      <c r="O91" s="211">
        <v>1262335</v>
      </c>
    </row>
    <row r="92" spans="1:15" x14ac:dyDescent="0.2">
      <c r="A92" s="200" t="s">
        <v>920</v>
      </c>
      <c r="B92" s="200" t="s">
        <v>1006</v>
      </c>
      <c r="C92" s="126">
        <v>351</v>
      </c>
      <c r="D92" s="126" t="s">
        <v>191</v>
      </c>
      <c r="E92" s="202" t="s">
        <v>64</v>
      </c>
      <c r="F92" s="46">
        <v>82</v>
      </c>
      <c r="G92" s="202" t="s">
        <v>199</v>
      </c>
      <c r="H92" s="47">
        <v>6.5</v>
      </c>
      <c r="I92" s="202" t="s">
        <v>219</v>
      </c>
      <c r="J92" s="47">
        <v>22.5</v>
      </c>
      <c r="K92" s="211">
        <v>82000</v>
      </c>
      <c r="L92" s="211">
        <v>148686.26</v>
      </c>
      <c r="M92" s="211">
        <v>3873585</v>
      </c>
      <c r="N92" s="211">
        <v>47282</v>
      </c>
      <c r="O92" s="211">
        <v>3920867</v>
      </c>
    </row>
    <row r="93" spans="1:15" x14ac:dyDescent="0.2">
      <c r="A93" s="200" t="s">
        <v>920</v>
      </c>
      <c r="B93" s="200" t="s">
        <v>1006</v>
      </c>
      <c r="C93" s="126">
        <v>351</v>
      </c>
      <c r="D93" s="126" t="s">
        <v>191</v>
      </c>
      <c r="E93" s="202" t="s">
        <v>64</v>
      </c>
      <c r="F93" s="46">
        <v>7</v>
      </c>
      <c r="G93" s="202" t="s">
        <v>200</v>
      </c>
      <c r="H93" s="47">
        <v>6.5</v>
      </c>
      <c r="I93" s="202" t="s">
        <v>219</v>
      </c>
      <c r="J93" s="47">
        <v>22.5</v>
      </c>
      <c r="K93" s="211">
        <v>7000</v>
      </c>
      <c r="L93" s="211">
        <v>15140.17</v>
      </c>
      <c r="M93" s="211">
        <v>394433</v>
      </c>
      <c r="N93" s="211">
        <v>4814</v>
      </c>
      <c r="O93" s="211">
        <v>399247</v>
      </c>
    </row>
    <row r="94" spans="1:15" x14ac:dyDescent="0.2">
      <c r="A94" s="200" t="s">
        <v>921</v>
      </c>
      <c r="B94" s="200" t="s">
        <v>1006</v>
      </c>
      <c r="C94" s="126">
        <v>351</v>
      </c>
      <c r="D94" s="126" t="s">
        <v>234</v>
      </c>
      <c r="E94" s="202" t="s">
        <v>64</v>
      </c>
      <c r="F94" s="46">
        <v>255</v>
      </c>
      <c r="G94" s="202" t="s">
        <v>227</v>
      </c>
      <c r="H94" s="47">
        <v>4</v>
      </c>
      <c r="I94" s="126" t="s">
        <v>218</v>
      </c>
      <c r="J94" s="47">
        <v>5.75</v>
      </c>
      <c r="K94" s="211">
        <v>255000</v>
      </c>
      <c r="L94" s="211">
        <v>0</v>
      </c>
      <c r="M94" s="211">
        <v>0</v>
      </c>
      <c r="N94" s="211">
        <v>0</v>
      </c>
      <c r="O94" s="211">
        <v>0</v>
      </c>
    </row>
    <row r="95" spans="1:15" x14ac:dyDescent="0.2">
      <c r="A95" s="200" t="s">
        <v>921</v>
      </c>
      <c r="B95" s="200" t="s">
        <v>1006</v>
      </c>
      <c r="C95" s="126">
        <v>351</v>
      </c>
      <c r="D95" s="126" t="s">
        <v>234</v>
      </c>
      <c r="E95" s="202" t="s">
        <v>64</v>
      </c>
      <c r="F95" s="46">
        <v>69</v>
      </c>
      <c r="G95" s="202" t="s">
        <v>228</v>
      </c>
      <c r="H95" s="47">
        <v>4</v>
      </c>
      <c r="I95" s="126" t="s">
        <v>218</v>
      </c>
      <c r="J95" s="47">
        <v>5.75</v>
      </c>
      <c r="K95" s="211">
        <v>69000</v>
      </c>
      <c r="L95" s="211">
        <v>0</v>
      </c>
      <c r="M95" s="211">
        <v>0</v>
      </c>
      <c r="N95" s="211">
        <v>0</v>
      </c>
      <c r="O95" s="211">
        <v>0</v>
      </c>
    </row>
    <row r="96" spans="1:15" x14ac:dyDescent="0.2">
      <c r="A96" s="200" t="s">
        <v>922</v>
      </c>
      <c r="B96" s="200" t="s">
        <v>1006</v>
      </c>
      <c r="C96" s="126">
        <v>351</v>
      </c>
      <c r="D96" s="126" t="s">
        <v>234</v>
      </c>
      <c r="E96" s="202" t="s">
        <v>64</v>
      </c>
      <c r="F96" s="46">
        <v>305</v>
      </c>
      <c r="G96" s="202" t="s">
        <v>229</v>
      </c>
      <c r="H96" s="47">
        <v>6</v>
      </c>
      <c r="I96" s="126" t="s">
        <v>218</v>
      </c>
      <c r="J96" s="47">
        <v>22.5</v>
      </c>
      <c r="K96" s="211">
        <v>305000</v>
      </c>
      <c r="L96" s="211">
        <v>157030.87</v>
      </c>
      <c r="M96" s="211">
        <v>4090979</v>
      </c>
      <c r="N96" s="211">
        <v>46178</v>
      </c>
      <c r="O96" s="211">
        <v>4137157</v>
      </c>
    </row>
    <row r="97" spans="1:15" x14ac:dyDescent="0.2">
      <c r="A97" s="200" t="s">
        <v>922</v>
      </c>
      <c r="B97" s="200" t="s">
        <v>1006</v>
      </c>
      <c r="C97" s="126">
        <v>351</v>
      </c>
      <c r="D97" s="126" t="s">
        <v>234</v>
      </c>
      <c r="E97" s="202" t="s">
        <v>64</v>
      </c>
      <c r="F97" s="46">
        <v>77</v>
      </c>
      <c r="G97" s="202" t="s">
        <v>230</v>
      </c>
      <c r="H97" s="47">
        <v>6</v>
      </c>
      <c r="I97" s="126" t="s">
        <v>218</v>
      </c>
      <c r="J97" s="47">
        <v>22.5</v>
      </c>
      <c r="K97" s="211">
        <v>77000</v>
      </c>
      <c r="L97" s="211">
        <v>39644.019999999997</v>
      </c>
      <c r="M97" s="211">
        <v>1032809</v>
      </c>
      <c r="N97" s="211">
        <v>11658</v>
      </c>
      <c r="O97" s="211">
        <v>1044467</v>
      </c>
    </row>
    <row r="98" spans="1:15" x14ac:dyDescent="0.2">
      <c r="A98" s="200" t="s">
        <v>922</v>
      </c>
      <c r="B98" s="200" t="s">
        <v>1006</v>
      </c>
      <c r="C98" s="126">
        <v>351</v>
      </c>
      <c r="D98" s="126" t="s">
        <v>234</v>
      </c>
      <c r="E98" s="202" t="s">
        <v>64</v>
      </c>
      <c r="F98" s="46">
        <v>29</v>
      </c>
      <c r="G98" s="202" t="s">
        <v>231</v>
      </c>
      <c r="H98" s="47">
        <v>6</v>
      </c>
      <c r="I98" s="126" t="s">
        <v>218</v>
      </c>
      <c r="J98" s="47">
        <v>25.5</v>
      </c>
      <c r="K98" s="211">
        <v>29000</v>
      </c>
      <c r="L98" s="211">
        <v>48121.53</v>
      </c>
      <c r="M98" s="211">
        <v>1253665</v>
      </c>
      <c r="N98" s="211">
        <v>14151</v>
      </c>
      <c r="O98" s="211">
        <v>1267816</v>
      </c>
    </row>
    <row r="99" spans="1:15" x14ac:dyDescent="0.2">
      <c r="A99" s="200" t="s">
        <v>923</v>
      </c>
      <c r="B99" s="200" t="s">
        <v>1006</v>
      </c>
      <c r="C99" s="126">
        <v>351</v>
      </c>
      <c r="D99" s="126" t="s">
        <v>234</v>
      </c>
      <c r="E99" s="202" t="s">
        <v>64</v>
      </c>
      <c r="F99" s="46">
        <v>29</v>
      </c>
      <c r="G99" s="202" t="s">
        <v>232</v>
      </c>
      <c r="H99" s="47">
        <v>4.5</v>
      </c>
      <c r="I99" s="126" t="s">
        <v>218</v>
      </c>
      <c r="J99" s="47">
        <v>26</v>
      </c>
      <c r="K99" s="211">
        <v>29000</v>
      </c>
      <c r="L99" s="211">
        <v>48464.24</v>
      </c>
      <c r="M99" s="211">
        <v>1262594</v>
      </c>
      <c r="N99" s="211">
        <v>10746</v>
      </c>
      <c r="O99" s="211">
        <v>1273340</v>
      </c>
    </row>
    <row r="100" spans="1:15" x14ac:dyDescent="0.2">
      <c r="A100" s="200" t="s">
        <v>257</v>
      </c>
      <c r="B100" s="200" t="s">
        <v>1006</v>
      </c>
      <c r="C100" s="126">
        <v>351</v>
      </c>
      <c r="D100" s="126" t="s">
        <v>243</v>
      </c>
      <c r="E100" s="202" t="s">
        <v>64</v>
      </c>
      <c r="F100" s="46">
        <v>205</v>
      </c>
      <c r="G100" s="202" t="s">
        <v>244</v>
      </c>
      <c r="H100" s="47">
        <v>4</v>
      </c>
      <c r="I100" s="126" t="s">
        <v>218</v>
      </c>
      <c r="J100" s="47">
        <v>5.75</v>
      </c>
      <c r="K100" s="211">
        <v>205000</v>
      </c>
      <c r="L100" s="211">
        <v>0</v>
      </c>
      <c r="M100" s="211">
        <v>0</v>
      </c>
      <c r="N100" s="211">
        <v>0</v>
      </c>
      <c r="O100" s="211">
        <v>0</v>
      </c>
    </row>
    <row r="101" spans="1:15" x14ac:dyDescent="0.2">
      <c r="A101" s="200" t="s">
        <v>257</v>
      </c>
      <c r="B101" s="200" t="s">
        <v>1006</v>
      </c>
      <c r="C101" s="126">
        <v>351</v>
      </c>
      <c r="D101" s="126" t="s">
        <v>243</v>
      </c>
      <c r="E101" s="202" t="s">
        <v>64</v>
      </c>
      <c r="F101" s="46">
        <v>57</v>
      </c>
      <c r="G101" s="202" t="s">
        <v>245</v>
      </c>
      <c r="H101" s="47">
        <v>4</v>
      </c>
      <c r="I101" s="126" t="s">
        <v>218</v>
      </c>
      <c r="J101" s="47">
        <v>5.75</v>
      </c>
      <c r="K101" s="211">
        <v>57000</v>
      </c>
      <c r="L101" s="211">
        <v>0</v>
      </c>
      <c r="M101" s="211">
        <v>0</v>
      </c>
      <c r="N101" s="211">
        <v>0</v>
      </c>
      <c r="O101" s="211">
        <v>0</v>
      </c>
    </row>
    <row r="102" spans="1:15" x14ac:dyDescent="0.2">
      <c r="A102" s="200" t="s">
        <v>924</v>
      </c>
      <c r="B102" s="200" t="s">
        <v>1006</v>
      </c>
      <c r="C102" s="126">
        <v>351</v>
      </c>
      <c r="D102" s="126" t="s">
        <v>243</v>
      </c>
      <c r="E102" s="202" t="s">
        <v>64</v>
      </c>
      <c r="F102" s="46">
        <v>270</v>
      </c>
      <c r="G102" s="202" t="s">
        <v>246</v>
      </c>
      <c r="H102" s="47">
        <v>5.6</v>
      </c>
      <c r="I102" s="126" t="s">
        <v>218</v>
      </c>
      <c r="J102" s="47">
        <v>19.75</v>
      </c>
      <c r="K102" s="211">
        <v>270000</v>
      </c>
      <c r="L102" s="211">
        <v>140291.32</v>
      </c>
      <c r="M102" s="211">
        <v>3654879</v>
      </c>
      <c r="N102" s="211">
        <v>38560</v>
      </c>
      <c r="O102" s="211">
        <v>3693439</v>
      </c>
    </row>
    <row r="103" spans="1:15" x14ac:dyDescent="0.2">
      <c r="A103" s="200" t="s">
        <v>925</v>
      </c>
      <c r="B103" s="200" t="s">
        <v>1006</v>
      </c>
      <c r="C103" s="126">
        <v>351</v>
      </c>
      <c r="D103" s="126" t="s">
        <v>243</v>
      </c>
      <c r="E103" s="202" t="s">
        <v>64</v>
      </c>
      <c r="F103" s="46">
        <v>69</v>
      </c>
      <c r="G103" s="202" t="s">
        <v>247</v>
      </c>
      <c r="H103" s="47">
        <v>5.6</v>
      </c>
      <c r="I103" s="126" t="s">
        <v>218</v>
      </c>
      <c r="J103" s="47">
        <v>19.75</v>
      </c>
      <c r="K103" s="211">
        <v>69000</v>
      </c>
      <c r="L103" s="211">
        <v>35852.300000000003</v>
      </c>
      <c r="M103" s="211">
        <v>934027</v>
      </c>
      <c r="N103" s="211">
        <v>9854</v>
      </c>
      <c r="O103" s="211">
        <v>943881</v>
      </c>
    </row>
    <row r="104" spans="1:15" x14ac:dyDescent="0.2">
      <c r="A104" s="200" t="s">
        <v>926</v>
      </c>
      <c r="B104" s="200" t="s">
        <v>1006</v>
      </c>
      <c r="C104" s="126">
        <v>351</v>
      </c>
      <c r="D104" s="126" t="s">
        <v>243</v>
      </c>
      <c r="E104" s="202" t="s">
        <v>64</v>
      </c>
      <c r="F104" s="46">
        <v>20</v>
      </c>
      <c r="G104" s="202" t="s">
        <v>248</v>
      </c>
      <c r="H104" s="47">
        <v>6</v>
      </c>
      <c r="I104" s="126" t="s">
        <v>218</v>
      </c>
      <c r="J104" s="47">
        <v>25.25</v>
      </c>
      <c r="K104" s="211">
        <v>20000</v>
      </c>
      <c r="L104" s="211">
        <v>32364.34</v>
      </c>
      <c r="M104" s="211">
        <v>843158</v>
      </c>
      <c r="N104" s="211">
        <v>9517</v>
      </c>
      <c r="O104" s="211">
        <v>852675</v>
      </c>
    </row>
    <row r="105" spans="1:15" x14ac:dyDescent="0.2">
      <c r="A105" s="200" t="s">
        <v>924</v>
      </c>
      <c r="B105" s="200" t="s">
        <v>1006</v>
      </c>
      <c r="C105" s="126">
        <v>351</v>
      </c>
      <c r="D105" s="126" t="s">
        <v>243</v>
      </c>
      <c r="E105" s="202" t="s">
        <v>64</v>
      </c>
      <c r="F105" s="46">
        <v>46</v>
      </c>
      <c r="G105" s="202" t="s">
        <v>249</v>
      </c>
      <c r="H105" s="47">
        <v>4.5</v>
      </c>
      <c r="I105" s="126" t="s">
        <v>218</v>
      </c>
      <c r="J105" s="47">
        <v>25.75</v>
      </c>
      <c r="K105" s="211">
        <v>46000</v>
      </c>
      <c r="L105" s="211">
        <v>75754.62</v>
      </c>
      <c r="M105" s="211">
        <v>1973565</v>
      </c>
      <c r="N105" s="211">
        <v>16798</v>
      </c>
      <c r="O105" s="211">
        <v>1990363</v>
      </c>
    </row>
    <row r="106" spans="1:15" x14ac:dyDescent="0.2">
      <c r="A106" s="200"/>
      <c r="B106" s="200"/>
      <c r="E106" s="202"/>
      <c r="F106" s="46"/>
      <c r="G106" s="202"/>
      <c r="H106" s="47"/>
      <c r="I106" s="126"/>
      <c r="J106" s="47"/>
      <c r="K106" s="211"/>
      <c r="L106" s="211"/>
      <c r="M106" s="211"/>
      <c r="N106" s="211"/>
      <c r="O106" s="211"/>
    </row>
    <row r="107" spans="1:15" x14ac:dyDescent="0.2">
      <c r="A107" s="200" t="s">
        <v>173</v>
      </c>
      <c r="B107" s="200" t="s">
        <v>1006</v>
      </c>
      <c r="C107" s="126">
        <v>363</v>
      </c>
      <c r="D107" s="126" t="s">
        <v>190</v>
      </c>
      <c r="E107" s="202" t="s">
        <v>64</v>
      </c>
      <c r="F107" s="46">
        <v>400</v>
      </c>
      <c r="G107" s="202" t="s">
        <v>192</v>
      </c>
      <c r="H107" s="47">
        <v>5</v>
      </c>
      <c r="I107" s="126" t="s">
        <v>221</v>
      </c>
      <c r="J107" s="47">
        <v>17.5</v>
      </c>
      <c r="K107" s="211">
        <v>400000</v>
      </c>
      <c r="L107" s="211">
        <v>148066.59</v>
      </c>
      <c r="M107" s="211">
        <v>3857441</v>
      </c>
      <c r="N107" s="211">
        <v>2619</v>
      </c>
      <c r="O107" s="211">
        <v>3860060</v>
      </c>
    </row>
    <row r="108" spans="1:15" x14ac:dyDescent="0.2">
      <c r="A108" s="200" t="s">
        <v>173</v>
      </c>
      <c r="B108" s="200" t="s">
        <v>1006</v>
      </c>
      <c r="C108" s="126">
        <v>363</v>
      </c>
      <c r="D108" s="126" t="s">
        <v>190</v>
      </c>
      <c r="E108" s="202" t="s">
        <v>64</v>
      </c>
      <c r="F108" s="46">
        <v>96</v>
      </c>
      <c r="G108" s="202" t="s">
        <v>193</v>
      </c>
      <c r="H108" s="47">
        <v>5</v>
      </c>
      <c r="I108" s="126" t="s">
        <v>221</v>
      </c>
      <c r="J108" s="47">
        <v>17.5</v>
      </c>
      <c r="K108" s="211">
        <v>96000</v>
      </c>
      <c r="L108" s="211">
        <v>35535.99</v>
      </c>
      <c r="M108" s="211">
        <v>925786</v>
      </c>
      <c r="N108" s="211">
        <v>629</v>
      </c>
      <c r="O108" s="211">
        <v>926415</v>
      </c>
    </row>
    <row r="109" spans="1:15" x14ac:dyDescent="0.2">
      <c r="A109" s="200" t="s">
        <v>201</v>
      </c>
      <c r="B109" s="200" t="s">
        <v>1006</v>
      </c>
      <c r="C109" s="126">
        <v>363</v>
      </c>
      <c r="D109" s="126" t="s">
        <v>190</v>
      </c>
      <c r="E109" s="202" t="s">
        <v>64</v>
      </c>
      <c r="F109" s="140">
        <v>1E-3</v>
      </c>
      <c r="G109" s="202" t="s">
        <v>194</v>
      </c>
      <c r="H109" s="47">
        <v>0</v>
      </c>
      <c r="I109" s="126" t="s">
        <v>221</v>
      </c>
      <c r="J109" s="47">
        <v>17.5</v>
      </c>
      <c r="K109" s="211">
        <v>1</v>
      </c>
      <c r="L109" s="211">
        <v>1</v>
      </c>
      <c r="M109" s="211">
        <v>26</v>
      </c>
      <c r="N109" s="211">
        <v>0</v>
      </c>
      <c r="O109" s="211">
        <v>26</v>
      </c>
    </row>
    <row r="110" spans="1:15" x14ac:dyDescent="0.2">
      <c r="A110" s="200" t="s">
        <v>549</v>
      </c>
      <c r="B110" s="200" t="s">
        <v>1006</v>
      </c>
      <c r="C110" s="126">
        <v>367</v>
      </c>
      <c r="D110" s="126" t="s">
        <v>204</v>
      </c>
      <c r="E110" s="202" t="s">
        <v>64</v>
      </c>
      <c r="F110" s="46">
        <v>321.5</v>
      </c>
      <c r="G110" s="202" t="s">
        <v>209</v>
      </c>
      <c r="H110" s="47">
        <v>5.5</v>
      </c>
      <c r="I110" s="126" t="s">
        <v>218</v>
      </c>
      <c r="J110" s="47">
        <v>19</v>
      </c>
      <c r="K110" s="211">
        <v>321500</v>
      </c>
      <c r="L110" s="211">
        <v>92722</v>
      </c>
      <c r="M110" s="211">
        <v>2415600</v>
      </c>
      <c r="N110" s="211">
        <v>32551</v>
      </c>
      <c r="O110" s="211">
        <v>2448151</v>
      </c>
    </row>
    <row r="111" spans="1:15" x14ac:dyDescent="0.2">
      <c r="A111" s="200" t="s">
        <v>549</v>
      </c>
      <c r="B111" s="200" t="s">
        <v>1006</v>
      </c>
      <c r="C111" s="126">
        <v>367</v>
      </c>
      <c r="D111" s="126" t="s">
        <v>204</v>
      </c>
      <c r="E111" s="202" t="s">
        <v>64</v>
      </c>
      <c r="F111" s="46">
        <v>452.5</v>
      </c>
      <c r="G111" s="202" t="s">
        <v>210</v>
      </c>
      <c r="H111" s="47">
        <v>5.9</v>
      </c>
      <c r="I111" s="126" t="s">
        <v>218</v>
      </c>
      <c r="J111" s="47">
        <v>21.5</v>
      </c>
      <c r="K111" s="211">
        <v>452500</v>
      </c>
      <c r="L111" s="211">
        <v>256291</v>
      </c>
      <c r="M111" s="211">
        <v>6676911</v>
      </c>
      <c r="N111" s="211">
        <v>96377</v>
      </c>
      <c r="O111" s="211">
        <v>6773288</v>
      </c>
    </row>
    <row r="112" spans="1:15" x14ac:dyDescent="0.2">
      <c r="A112" s="200" t="s">
        <v>550</v>
      </c>
      <c r="B112" s="200" t="s">
        <v>1006</v>
      </c>
      <c r="C112" s="126">
        <v>367</v>
      </c>
      <c r="D112" s="126" t="s">
        <v>204</v>
      </c>
      <c r="E112" s="202" t="s">
        <v>64</v>
      </c>
      <c r="F112" s="46">
        <v>31</v>
      </c>
      <c r="G112" s="202" t="s">
        <v>211</v>
      </c>
      <c r="H112" s="47">
        <v>6.3</v>
      </c>
      <c r="I112" s="126" t="s">
        <v>218</v>
      </c>
      <c r="J112" s="47">
        <v>21.5</v>
      </c>
      <c r="K112" s="211">
        <v>31000</v>
      </c>
      <c r="L112" s="211">
        <v>64530</v>
      </c>
      <c r="M112" s="211">
        <v>1681140</v>
      </c>
      <c r="N112" s="211">
        <v>25874</v>
      </c>
      <c r="O112" s="211">
        <v>1707014</v>
      </c>
    </row>
    <row r="113" spans="1:15" x14ac:dyDescent="0.2">
      <c r="A113" s="200" t="s">
        <v>550</v>
      </c>
      <c r="B113" s="200" t="s">
        <v>1006</v>
      </c>
      <c r="C113" s="126">
        <v>367</v>
      </c>
      <c r="D113" s="126" t="s">
        <v>204</v>
      </c>
      <c r="E113" s="202" t="s">
        <v>64</v>
      </c>
      <c r="F113" s="46">
        <v>51.8</v>
      </c>
      <c r="G113" s="202" t="s">
        <v>212</v>
      </c>
      <c r="H113" s="47">
        <v>6.3</v>
      </c>
      <c r="I113" s="126" t="s">
        <v>218</v>
      </c>
      <c r="J113" s="47">
        <v>21.5</v>
      </c>
      <c r="K113" s="211">
        <v>51800</v>
      </c>
      <c r="L113" s="211">
        <v>107827</v>
      </c>
      <c r="M113" s="211">
        <v>2809117</v>
      </c>
      <c r="N113" s="211">
        <v>43235</v>
      </c>
      <c r="O113" s="211">
        <v>2852352</v>
      </c>
    </row>
    <row r="114" spans="1:15" x14ac:dyDescent="0.2">
      <c r="A114" s="200"/>
      <c r="B114" s="200"/>
      <c r="E114" s="202"/>
      <c r="F114" s="46"/>
      <c r="G114" s="202"/>
      <c r="H114" s="47"/>
      <c r="I114" s="126"/>
      <c r="J114" s="47"/>
      <c r="K114" s="211"/>
      <c r="L114" s="211"/>
      <c r="M114" s="211"/>
      <c r="N114" s="211"/>
      <c r="O114" s="211"/>
    </row>
    <row r="115" spans="1:15" x14ac:dyDescent="0.2">
      <c r="A115" s="200" t="s">
        <v>861</v>
      </c>
      <c r="B115" s="200" t="s">
        <v>1006</v>
      </c>
      <c r="C115" s="126">
        <v>383</v>
      </c>
      <c r="D115" s="126" t="s">
        <v>234</v>
      </c>
      <c r="E115" s="202" t="s">
        <v>64</v>
      </c>
      <c r="F115" s="46">
        <v>1250</v>
      </c>
      <c r="G115" s="202" t="s">
        <v>66</v>
      </c>
      <c r="H115" s="47">
        <v>4.5</v>
      </c>
      <c r="I115" s="126" t="s">
        <v>219</v>
      </c>
      <c r="J115" s="47">
        <v>22</v>
      </c>
      <c r="K115" s="211">
        <v>1250000</v>
      </c>
      <c r="L115" s="211">
        <v>245352</v>
      </c>
      <c r="M115" s="211">
        <v>6391927</v>
      </c>
      <c r="N115" s="211">
        <v>3899</v>
      </c>
      <c r="O115" s="211">
        <v>6395826</v>
      </c>
    </row>
    <row r="116" spans="1:15" x14ac:dyDescent="0.2">
      <c r="A116" s="200" t="s">
        <v>863</v>
      </c>
      <c r="B116" s="200" t="s">
        <v>1006</v>
      </c>
      <c r="C116" s="126">
        <v>383</v>
      </c>
      <c r="D116" s="126" t="s">
        <v>234</v>
      </c>
      <c r="E116" s="202" t="s">
        <v>64</v>
      </c>
      <c r="F116" s="140">
        <v>161</v>
      </c>
      <c r="G116" s="202" t="s">
        <v>76</v>
      </c>
      <c r="H116" s="47">
        <v>6</v>
      </c>
      <c r="I116" s="126" t="s">
        <v>219</v>
      </c>
      <c r="J116" s="47">
        <v>22</v>
      </c>
      <c r="K116" s="211">
        <v>161000</v>
      </c>
      <c r="L116" s="211">
        <v>316194</v>
      </c>
      <c r="M116" s="211">
        <v>8237508</v>
      </c>
      <c r="N116" s="211">
        <v>26722</v>
      </c>
      <c r="O116" s="211">
        <v>8264230</v>
      </c>
    </row>
    <row r="117" spans="1:15" x14ac:dyDescent="0.2">
      <c r="A117" s="200" t="s">
        <v>236</v>
      </c>
      <c r="B117" s="200" t="s">
        <v>1006</v>
      </c>
      <c r="C117" s="126">
        <v>392</v>
      </c>
      <c r="D117" s="126" t="s">
        <v>238</v>
      </c>
      <c r="E117" s="202" t="s">
        <v>64</v>
      </c>
      <c r="F117" s="46">
        <v>240</v>
      </c>
      <c r="G117" s="202" t="s">
        <v>208</v>
      </c>
      <c r="H117" s="47">
        <v>3.5</v>
      </c>
      <c r="I117" s="126" t="s">
        <v>219</v>
      </c>
      <c r="J117" s="47">
        <v>7</v>
      </c>
      <c r="K117" s="211">
        <v>240000</v>
      </c>
      <c r="L117" s="211">
        <v>0</v>
      </c>
      <c r="M117" s="211">
        <v>0</v>
      </c>
      <c r="N117" s="211">
        <v>0</v>
      </c>
      <c r="O117" s="211">
        <v>0</v>
      </c>
    </row>
    <row r="118" spans="1:15" x14ac:dyDescent="0.2">
      <c r="A118" s="200" t="s">
        <v>928</v>
      </c>
      <c r="B118" s="200" t="s">
        <v>1006</v>
      </c>
      <c r="C118" s="126">
        <v>392</v>
      </c>
      <c r="D118" s="126" t="s">
        <v>238</v>
      </c>
      <c r="E118" s="202" t="s">
        <v>64</v>
      </c>
      <c r="F118" s="46">
        <v>245</v>
      </c>
      <c r="G118" s="202" t="s">
        <v>211</v>
      </c>
      <c r="H118" s="47">
        <v>4.5</v>
      </c>
      <c r="I118" s="126" t="s">
        <v>219</v>
      </c>
      <c r="J118" s="47">
        <v>11</v>
      </c>
      <c r="K118" s="211">
        <v>119805</v>
      </c>
      <c r="L118" s="211">
        <v>22012.91</v>
      </c>
      <c r="M118" s="211">
        <v>573482</v>
      </c>
      <c r="N118" s="211">
        <v>2000</v>
      </c>
      <c r="O118" s="211">
        <v>575482</v>
      </c>
    </row>
    <row r="119" spans="1:15" x14ac:dyDescent="0.2">
      <c r="A119" s="200" t="s">
        <v>928</v>
      </c>
      <c r="B119" s="200" t="s">
        <v>1006</v>
      </c>
      <c r="C119" s="126">
        <v>392</v>
      </c>
      <c r="D119" s="126" t="s">
        <v>238</v>
      </c>
      <c r="E119" s="202" t="s">
        <v>64</v>
      </c>
      <c r="F119" s="225" t="s">
        <v>463</v>
      </c>
      <c r="G119" s="202" t="s">
        <v>462</v>
      </c>
      <c r="H119" s="47">
        <v>4.5</v>
      </c>
      <c r="I119" s="126" t="s">
        <v>219</v>
      </c>
      <c r="J119" s="47">
        <v>11</v>
      </c>
      <c r="K119" s="211">
        <v>195</v>
      </c>
      <c r="L119" s="211">
        <v>35.840000000000003</v>
      </c>
      <c r="M119" s="211">
        <v>934</v>
      </c>
      <c r="N119" s="211">
        <v>3</v>
      </c>
      <c r="O119" s="211">
        <v>937</v>
      </c>
    </row>
    <row r="120" spans="1:15" x14ac:dyDescent="0.2">
      <c r="A120" s="200" t="s">
        <v>928</v>
      </c>
      <c r="B120" s="200" t="s">
        <v>1006</v>
      </c>
      <c r="C120" s="126">
        <v>392</v>
      </c>
      <c r="D120" s="126" t="s">
        <v>238</v>
      </c>
      <c r="E120" s="202" t="s">
        <v>64</v>
      </c>
      <c r="F120" s="225" t="s">
        <v>463</v>
      </c>
      <c r="G120" s="202" t="s">
        <v>279</v>
      </c>
      <c r="H120" s="47">
        <v>5</v>
      </c>
      <c r="I120" s="126" t="s">
        <v>219</v>
      </c>
      <c r="J120" s="47">
        <v>11.5</v>
      </c>
      <c r="K120" s="211">
        <v>146837.81</v>
      </c>
      <c r="L120" s="211">
        <v>240108.57</v>
      </c>
      <c r="M120" s="211">
        <v>6255325</v>
      </c>
      <c r="N120" s="211">
        <v>0</v>
      </c>
      <c r="O120" s="211">
        <v>6255325</v>
      </c>
    </row>
    <row r="122" spans="1:15" x14ac:dyDescent="0.2">
      <c r="A122" s="200" t="s">
        <v>549</v>
      </c>
      <c r="B122" s="200" t="s">
        <v>1006</v>
      </c>
      <c r="C122" s="126">
        <v>420</v>
      </c>
      <c r="D122" s="126" t="s">
        <v>253</v>
      </c>
      <c r="E122" s="202" t="s">
        <v>64</v>
      </c>
      <c r="F122" s="46">
        <v>507</v>
      </c>
      <c r="G122" s="202" t="s">
        <v>240</v>
      </c>
      <c r="H122" s="47">
        <v>4.5</v>
      </c>
      <c r="I122" s="126" t="s">
        <v>217</v>
      </c>
      <c r="J122" s="47">
        <v>19.5</v>
      </c>
      <c r="K122" s="211">
        <v>507000</v>
      </c>
      <c r="L122" s="211">
        <v>42257</v>
      </c>
      <c r="M122" s="211">
        <v>1100882</v>
      </c>
      <c r="N122" s="211">
        <v>12182</v>
      </c>
      <c r="O122" s="211">
        <v>1113064</v>
      </c>
    </row>
    <row r="123" spans="1:15" x14ac:dyDescent="0.2">
      <c r="A123" s="200" t="s">
        <v>549</v>
      </c>
      <c r="B123" s="200" t="s">
        <v>1006</v>
      </c>
      <c r="C123" s="126">
        <v>420</v>
      </c>
      <c r="D123" s="126" t="s">
        <v>253</v>
      </c>
      <c r="E123" s="202" t="s">
        <v>64</v>
      </c>
      <c r="F123" s="46">
        <v>91</v>
      </c>
      <c r="G123" s="202" t="s">
        <v>241</v>
      </c>
      <c r="H123" s="47">
        <v>4.5</v>
      </c>
      <c r="I123" s="126" t="s">
        <v>217</v>
      </c>
      <c r="J123" s="47">
        <v>19.5</v>
      </c>
      <c r="K123" s="211">
        <v>91000</v>
      </c>
      <c r="L123" s="211">
        <v>49299</v>
      </c>
      <c r="M123" s="211">
        <v>1284341</v>
      </c>
      <c r="N123" s="211">
        <v>14212</v>
      </c>
      <c r="O123" s="211">
        <v>1298553</v>
      </c>
    </row>
    <row r="124" spans="1:15" x14ac:dyDescent="0.2">
      <c r="A124" s="200" t="s">
        <v>550</v>
      </c>
      <c r="B124" s="200" t="s">
        <v>1006</v>
      </c>
      <c r="C124" s="126">
        <v>420</v>
      </c>
      <c r="D124" s="126" t="s">
        <v>253</v>
      </c>
      <c r="E124" s="202" t="s">
        <v>64</v>
      </c>
      <c r="F124" s="46">
        <v>32</v>
      </c>
      <c r="G124" s="202" t="s">
        <v>242</v>
      </c>
      <c r="H124" s="47">
        <v>4.5</v>
      </c>
      <c r="I124" s="126" t="s">
        <v>217</v>
      </c>
      <c r="J124" s="47">
        <v>19.5</v>
      </c>
      <c r="K124" s="211">
        <v>32000</v>
      </c>
      <c r="L124" s="211">
        <v>51931</v>
      </c>
      <c r="M124" s="211">
        <v>1352910</v>
      </c>
      <c r="N124" s="211">
        <v>14970</v>
      </c>
      <c r="O124" s="211">
        <v>1367880</v>
      </c>
    </row>
    <row r="125" spans="1:15" x14ac:dyDescent="0.2">
      <c r="A125" s="200" t="s">
        <v>550</v>
      </c>
      <c r="B125" s="200" t="s">
        <v>1006</v>
      </c>
      <c r="C125" s="126">
        <v>420</v>
      </c>
      <c r="D125" s="126" t="s">
        <v>253</v>
      </c>
      <c r="E125" s="202" t="s">
        <v>64</v>
      </c>
      <c r="F125" s="46">
        <v>28</v>
      </c>
      <c r="G125" s="202" t="s">
        <v>254</v>
      </c>
      <c r="H125" s="47">
        <v>4.5</v>
      </c>
      <c r="I125" s="126" t="s">
        <v>217</v>
      </c>
      <c r="J125" s="47">
        <v>19.5</v>
      </c>
      <c r="K125" s="211">
        <v>28000</v>
      </c>
      <c r="L125" s="211">
        <v>45440</v>
      </c>
      <c r="M125" s="211">
        <v>1183806</v>
      </c>
      <c r="N125" s="211">
        <v>13099</v>
      </c>
      <c r="O125" s="211">
        <v>1196905</v>
      </c>
    </row>
    <row r="126" spans="1:15" x14ac:dyDescent="0.2">
      <c r="A126" s="200" t="s">
        <v>550</v>
      </c>
      <c r="B126" s="200" t="s">
        <v>1006</v>
      </c>
      <c r="C126" s="126">
        <v>420</v>
      </c>
      <c r="D126" s="126" t="s">
        <v>253</v>
      </c>
      <c r="E126" s="202" t="s">
        <v>64</v>
      </c>
      <c r="F126" s="46">
        <v>25</v>
      </c>
      <c r="G126" s="202" t="s">
        <v>255</v>
      </c>
      <c r="H126" s="47">
        <v>4.5</v>
      </c>
      <c r="I126" s="126" t="s">
        <v>217</v>
      </c>
      <c r="J126" s="47">
        <v>19.5</v>
      </c>
      <c r="K126" s="211">
        <v>25000</v>
      </c>
      <c r="L126" s="211">
        <v>40571</v>
      </c>
      <c r="M126" s="211">
        <v>1056959</v>
      </c>
      <c r="N126" s="211">
        <v>11695</v>
      </c>
      <c r="O126" s="211">
        <v>1068654</v>
      </c>
    </row>
    <row r="127" spans="1:15" x14ac:dyDescent="0.2">
      <c r="A127" s="200"/>
      <c r="B127" s="200"/>
      <c r="E127" s="202"/>
      <c r="F127" s="46"/>
      <c r="G127" s="202"/>
      <c r="H127" s="47"/>
      <c r="I127" s="126"/>
      <c r="J127" s="47"/>
      <c r="K127" s="211"/>
      <c r="L127" s="211"/>
      <c r="M127" s="211"/>
      <c r="N127" s="211"/>
      <c r="O127" s="211"/>
    </row>
    <row r="128" spans="1:15" x14ac:dyDescent="0.2">
      <c r="A128" s="200" t="s">
        <v>259</v>
      </c>
      <c r="B128" s="200" t="s">
        <v>1006</v>
      </c>
      <c r="C128" s="126">
        <v>430</v>
      </c>
      <c r="D128" s="126" t="s">
        <v>258</v>
      </c>
      <c r="E128" s="202" t="s">
        <v>64</v>
      </c>
      <c r="F128" s="211">
        <v>3660</v>
      </c>
      <c r="G128" s="202" t="s">
        <v>273</v>
      </c>
      <c r="H128" s="47">
        <v>3</v>
      </c>
      <c r="I128" s="126" t="s">
        <v>221</v>
      </c>
      <c r="J128" s="47">
        <v>11.42</v>
      </c>
      <c r="K128" s="94">
        <v>3660000</v>
      </c>
      <c r="L128" s="94">
        <v>20512.32</v>
      </c>
      <c r="M128" s="94">
        <v>534388</v>
      </c>
      <c r="N128" s="223">
        <v>3416</v>
      </c>
      <c r="O128" s="224">
        <v>537804</v>
      </c>
    </row>
    <row r="129" spans="1:15" x14ac:dyDescent="0.2">
      <c r="A129" s="200" t="s">
        <v>259</v>
      </c>
      <c r="B129" s="200" t="s">
        <v>1006</v>
      </c>
      <c r="C129" s="126">
        <v>430</v>
      </c>
      <c r="D129" s="126" t="s">
        <v>258</v>
      </c>
      <c r="E129" s="202" t="s">
        <v>64</v>
      </c>
      <c r="F129" s="211">
        <v>479</v>
      </c>
      <c r="G129" s="202" t="s">
        <v>274</v>
      </c>
      <c r="H129" s="47">
        <v>4</v>
      </c>
      <c r="I129" s="126" t="s">
        <v>221</v>
      </c>
      <c r="J129" s="47">
        <v>11.42</v>
      </c>
      <c r="K129" s="94">
        <v>479000</v>
      </c>
      <c r="L129" s="94">
        <v>6126.6</v>
      </c>
      <c r="M129" s="94">
        <v>159611</v>
      </c>
      <c r="N129" s="223">
        <v>1328</v>
      </c>
      <c r="O129" s="224">
        <v>160939</v>
      </c>
    </row>
    <row r="130" spans="1:15" x14ac:dyDescent="0.2">
      <c r="A130" s="200" t="s">
        <v>484</v>
      </c>
      <c r="B130" s="200" t="s">
        <v>1006</v>
      </c>
      <c r="C130" s="126">
        <v>430</v>
      </c>
      <c r="D130" s="126" t="s">
        <v>258</v>
      </c>
      <c r="E130" s="202" t="s">
        <v>64</v>
      </c>
      <c r="F130" s="140">
        <v>1.5349999999999999</v>
      </c>
      <c r="G130" s="202" t="s">
        <v>275</v>
      </c>
      <c r="H130" s="47">
        <v>10</v>
      </c>
      <c r="I130" s="126" t="s">
        <v>221</v>
      </c>
      <c r="J130" s="47">
        <v>11.42</v>
      </c>
      <c r="K130" s="94">
        <v>1535</v>
      </c>
      <c r="L130" s="94">
        <v>4178.45</v>
      </c>
      <c r="M130" s="94">
        <v>108857</v>
      </c>
      <c r="N130" s="94">
        <v>126890</v>
      </c>
      <c r="O130" s="94">
        <v>235747</v>
      </c>
    </row>
    <row r="131" spans="1:15" x14ac:dyDescent="0.2">
      <c r="A131" s="200"/>
      <c r="B131" s="200"/>
      <c r="E131" s="202"/>
      <c r="F131" s="211"/>
      <c r="G131" s="126"/>
      <c r="H131" s="47"/>
      <c r="I131" s="126"/>
      <c r="J131" s="47"/>
      <c r="K131" s="211"/>
      <c r="L131" s="211"/>
      <c r="M131" s="211"/>
      <c r="N131" s="211"/>
      <c r="O131" s="211"/>
    </row>
    <row r="132" spans="1:15" x14ac:dyDescent="0.2">
      <c r="A132" s="200" t="s">
        <v>127</v>
      </c>
      <c r="B132" s="200" t="s">
        <v>1006</v>
      </c>
      <c r="C132" s="126">
        <v>437</v>
      </c>
      <c r="D132" s="126" t="s">
        <v>268</v>
      </c>
      <c r="E132" s="202" t="s">
        <v>64</v>
      </c>
      <c r="F132" s="211">
        <v>110</v>
      </c>
      <c r="G132" s="202" t="s">
        <v>260</v>
      </c>
      <c r="H132" s="47">
        <v>3</v>
      </c>
      <c r="I132" s="126" t="s">
        <v>218</v>
      </c>
      <c r="J132" s="47">
        <v>7</v>
      </c>
      <c r="K132" s="211">
        <v>110000</v>
      </c>
      <c r="L132" s="211">
        <v>0</v>
      </c>
      <c r="M132" s="211">
        <v>0</v>
      </c>
      <c r="N132" s="211">
        <v>0</v>
      </c>
      <c r="O132" s="211">
        <v>0</v>
      </c>
    </row>
    <row r="133" spans="1:15" x14ac:dyDescent="0.2">
      <c r="A133" s="200" t="s">
        <v>127</v>
      </c>
      <c r="B133" s="200" t="s">
        <v>1006</v>
      </c>
      <c r="C133" s="126">
        <v>437</v>
      </c>
      <c r="D133" s="126" t="s">
        <v>268</v>
      </c>
      <c r="E133" s="202" t="s">
        <v>64</v>
      </c>
      <c r="F133" s="211">
        <v>33</v>
      </c>
      <c r="G133" s="202" t="s">
        <v>261</v>
      </c>
      <c r="H133" s="47">
        <v>3</v>
      </c>
      <c r="I133" s="126" t="s">
        <v>218</v>
      </c>
      <c r="J133" s="47">
        <v>7</v>
      </c>
      <c r="K133" s="211">
        <v>33000</v>
      </c>
      <c r="L133" s="211">
        <v>0</v>
      </c>
      <c r="M133" s="211">
        <v>0</v>
      </c>
      <c r="N133" s="211">
        <v>0</v>
      </c>
      <c r="O133" s="211">
        <v>0</v>
      </c>
    </row>
    <row r="134" spans="1:15" x14ac:dyDescent="0.2">
      <c r="A134" s="200" t="s">
        <v>127</v>
      </c>
      <c r="B134" s="200" t="s">
        <v>1006</v>
      </c>
      <c r="C134" s="126">
        <v>437</v>
      </c>
      <c r="D134" s="126" t="s">
        <v>268</v>
      </c>
      <c r="E134" s="202" t="s">
        <v>64</v>
      </c>
      <c r="F134" s="211">
        <v>260</v>
      </c>
      <c r="G134" s="202" t="s">
        <v>262</v>
      </c>
      <c r="H134" s="47">
        <v>4.2</v>
      </c>
      <c r="I134" s="126" t="s">
        <v>218</v>
      </c>
      <c r="J134" s="47">
        <v>20</v>
      </c>
      <c r="K134" s="211">
        <v>260000</v>
      </c>
      <c r="L134" s="211">
        <v>109626.73</v>
      </c>
      <c r="M134" s="211">
        <v>2856003</v>
      </c>
      <c r="N134" s="211">
        <v>2889</v>
      </c>
      <c r="O134" s="211">
        <v>2858892</v>
      </c>
    </row>
    <row r="135" spans="1:15" x14ac:dyDescent="0.2">
      <c r="A135" s="200" t="s">
        <v>127</v>
      </c>
      <c r="B135" s="200" t="s">
        <v>1006</v>
      </c>
      <c r="C135" s="126">
        <v>437</v>
      </c>
      <c r="D135" s="126" t="s">
        <v>268</v>
      </c>
      <c r="E135" s="202" t="s">
        <v>64</v>
      </c>
      <c r="F135" s="211">
        <v>68</v>
      </c>
      <c r="G135" s="202" t="s">
        <v>263</v>
      </c>
      <c r="H135" s="47">
        <v>4.2</v>
      </c>
      <c r="I135" s="126" t="s">
        <v>218</v>
      </c>
      <c r="J135" s="47">
        <v>20</v>
      </c>
      <c r="K135" s="211">
        <v>68000</v>
      </c>
      <c r="L135" s="211">
        <v>28671.57</v>
      </c>
      <c r="M135" s="211">
        <v>746954</v>
      </c>
      <c r="N135" s="211">
        <v>755</v>
      </c>
      <c r="O135" s="211">
        <v>747709</v>
      </c>
    </row>
    <row r="136" spans="1:15" x14ac:dyDescent="0.2">
      <c r="A136" s="200" t="s">
        <v>917</v>
      </c>
      <c r="B136" s="200" t="s">
        <v>1006</v>
      </c>
      <c r="C136" s="126">
        <v>437</v>
      </c>
      <c r="D136" s="126" t="s">
        <v>268</v>
      </c>
      <c r="E136" s="202" t="s">
        <v>64</v>
      </c>
      <c r="F136" s="138">
        <v>132</v>
      </c>
      <c r="G136" s="202" t="s">
        <v>264</v>
      </c>
      <c r="H136" s="47">
        <v>4.2</v>
      </c>
      <c r="I136" s="126" t="s">
        <v>218</v>
      </c>
      <c r="J136" s="47">
        <v>20</v>
      </c>
      <c r="K136" s="211">
        <v>132000</v>
      </c>
      <c r="L136" s="211">
        <v>54342.1</v>
      </c>
      <c r="M136" s="211">
        <v>1415724</v>
      </c>
      <c r="N136" s="211">
        <v>1432</v>
      </c>
      <c r="O136" s="211">
        <v>1417156</v>
      </c>
    </row>
    <row r="137" spans="1:15" x14ac:dyDescent="0.2">
      <c r="A137" s="200" t="s">
        <v>233</v>
      </c>
      <c r="B137" s="200" t="s">
        <v>1006</v>
      </c>
      <c r="C137" s="126">
        <v>437</v>
      </c>
      <c r="D137" s="126" t="s">
        <v>268</v>
      </c>
      <c r="E137" s="202" t="s">
        <v>64</v>
      </c>
      <c r="F137" s="138">
        <v>55</v>
      </c>
      <c r="G137" s="202" t="s">
        <v>88</v>
      </c>
      <c r="H137" s="47">
        <v>4.2</v>
      </c>
      <c r="I137" s="126" t="s">
        <v>218</v>
      </c>
      <c r="J137" s="47">
        <v>20</v>
      </c>
      <c r="K137" s="211">
        <v>55000</v>
      </c>
      <c r="L137" s="211">
        <v>54468.56</v>
      </c>
      <c r="M137" s="211">
        <v>1419019</v>
      </c>
      <c r="N137" s="211">
        <v>1435</v>
      </c>
      <c r="O137" s="211">
        <v>1420454</v>
      </c>
    </row>
    <row r="138" spans="1:15" x14ac:dyDescent="0.2">
      <c r="A138" s="200" t="s">
        <v>233</v>
      </c>
      <c r="B138" s="200" t="s">
        <v>1006</v>
      </c>
      <c r="C138" s="126">
        <v>437</v>
      </c>
      <c r="D138" s="126" t="s">
        <v>268</v>
      </c>
      <c r="E138" s="202" t="s">
        <v>64</v>
      </c>
      <c r="F138" s="138">
        <v>1</v>
      </c>
      <c r="G138" s="202" t="s">
        <v>265</v>
      </c>
      <c r="H138" s="47">
        <v>4.2</v>
      </c>
      <c r="I138" s="126" t="s">
        <v>218</v>
      </c>
      <c r="J138" s="47">
        <v>20</v>
      </c>
      <c r="K138" s="211">
        <v>1000</v>
      </c>
      <c r="L138" s="211">
        <v>1556.24</v>
      </c>
      <c r="M138" s="211">
        <v>40543</v>
      </c>
      <c r="N138" s="211">
        <v>41</v>
      </c>
      <c r="O138" s="211">
        <v>40584</v>
      </c>
    </row>
    <row r="139" spans="1:15" x14ac:dyDescent="0.2">
      <c r="A139" s="200" t="s">
        <v>930</v>
      </c>
      <c r="B139" s="200" t="s">
        <v>1006</v>
      </c>
      <c r="C139" s="126">
        <v>437</v>
      </c>
      <c r="D139" s="126" t="s">
        <v>457</v>
      </c>
      <c r="E139" s="202" t="s">
        <v>64</v>
      </c>
      <c r="F139" s="46">
        <v>110</v>
      </c>
      <c r="G139" s="202" t="s">
        <v>458</v>
      </c>
      <c r="H139" s="47">
        <v>3</v>
      </c>
      <c r="I139" s="126" t="s">
        <v>218</v>
      </c>
      <c r="J139" s="47">
        <v>5.93</v>
      </c>
      <c r="K139" s="211">
        <v>110000</v>
      </c>
      <c r="L139" s="211">
        <v>0</v>
      </c>
      <c r="M139" s="211">
        <v>0</v>
      </c>
      <c r="N139" s="211">
        <v>0</v>
      </c>
      <c r="O139" s="211">
        <v>0</v>
      </c>
    </row>
    <row r="140" spans="1:15" x14ac:dyDescent="0.2">
      <c r="A140" s="200" t="s">
        <v>931</v>
      </c>
      <c r="B140" s="200" t="s">
        <v>1006</v>
      </c>
      <c r="C140" s="126">
        <v>437</v>
      </c>
      <c r="D140" s="126" t="s">
        <v>457</v>
      </c>
      <c r="E140" s="202" t="s">
        <v>64</v>
      </c>
      <c r="F140" s="46">
        <v>33</v>
      </c>
      <c r="G140" s="202" t="s">
        <v>459</v>
      </c>
      <c r="H140" s="47">
        <v>3</v>
      </c>
      <c r="I140" s="126" t="s">
        <v>218</v>
      </c>
      <c r="J140" s="47">
        <v>5.93</v>
      </c>
      <c r="K140" s="211">
        <v>33000</v>
      </c>
      <c r="L140" s="211">
        <v>0</v>
      </c>
      <c r="M140" s="211">
        <v>0</v>
      </c>
      <c r="N140" s="211">
        <v>0</v>
      </c>
      <c r="O140" s="211">
        <v>0</v>
      </c>
    </row>
    <row r="141" spans="1:15" x14ac:dyDescent="0.2">
      <c r="A141" s="200" t="s">
        <v>930</v>
      </c>
      <c r="B141" s="200" t="s">
        <v>1006</v>
      </c>
      <c r="C141" s="126">
        <v>437</v>
      </c>
      <c r="D141" s="126" t="s">
        <v>457</v>
      </c>
      <c r="E141" s="202" t="s">
        <v>64</v>
      </c>
      <c r="F141" s="46">
        <v>375</v>
      </c>
      <c r="G141" s="202" t="s">
        <v>452</v>
      </c>
      <c r="H141" s="47">
        <v>4.2</v>
      </c>
      <c r="I141" s="126" t="s">
        <v>218</v>
      </c>
      <c r="J141" s="47">
        <v>19.75</v>
      </c>
      <c r="K141" s="211">
        <v>375000</v>
      </c>
      <c r="L141" s="211">
        <v>178673.82</v>
      </c>
      <c r="M141" s="211">
        <v>4654823</v>
      </c>
      <c r="N141" s="211">
        <v>4708</v>
      </c>
      <c r="O141" s="211">
        <v>4659531</v>
      </c>
    </row>
    <row r="142" spans="1:15" x14ac:dyDescent="0.2">
      <c r="A142" s="200" t="s">
        <v>930</v>
      </c>
      <c r="B142" s="200" t="s">
        <v>1006</v>
      </c>
      <c r="C142" s="126">
        <v>437</v>
      </c>
      <c r="D142" s="126" t="s">
        <v>457</v>
      </c>
      <c r="E142" s="202" t="s">
        <v>64</v>
      </c>
      <c r="F142" s="46">
        <v>99</v>
      </c>
      <c r="G142" s="202" t="s">
        <v>453</v>
      </c>
      <c r="H142" s="47">
        <v>4.2</v>
      </c>
      <c r="I142" s="126" t="s">
        <v>218</v>
      </c>
      <c r="J142" s="47">
        <v>19.75</v>
      </c>
      <c r="K142" s="211">
        <v>99000</v>
      </c>
      <c r="L142" s="211">
        <v>47169.87</v>
      </c>
      <c r="M142" s="211">
        <v>1228873</v>
      </c>
      <c r="N142" s="211">
        <v>1243</v>
      </c>
      <c r="O142" s="211">
        <v>1230116</v>
      </c>
    </row>
    <row r="143" spans="1:15" x14ac:dyDescent="0.2">
      <c r="A143" s="200" t="s">
        <v>930</v>
      </c>
      <c r="B143" s="200" t="s">
        <v>1006</v>
      </c>
      <c r="C143" s="126">
        <v>437</v>
      </c>
      <c r="D143" s="126" t="s">
        <v>457</v>
      </c>
      <c r="E143" s="202" t="s">
        <v>64</v>
      </c>
      <c r="F143" s="46">
        <v>93</v>
      </c>
      <c r="G143" s="202" t="s">
        <v>454</v>
      </c>
      <c r="H143" s="47">
        <v>4.2</v>
      </c>
      <c r="I143" s="126" t="s">
        <v>218</v>
      </c>
      <c r="J143" s="47">
        <v>19.75</v>
      </c>
      <c r="K143" s="211">
        <v>93000</v>
      </c>
      <c r="L143" s="211">
        <v>47520.05</v>
      </c>
      <c r="M143" s="211">
        <v>1237996</v>
      </c>
      <c r="N143" s="211">
        <v>1252</v>
      </c>
      <c r="O143" s="211">
        <v>1239248</v>
      </c>
    </row>
    <row r="144" spans="1:15" x14ac:dyDescent="0.2">
      <c r="A144" s="200" t="s">
        <v>932</v>
      </c>
      <c r="B144" s="200" t="s">
        <v>1006</v>
      </c>
      <c r="C144" s="126">
        <v>437</v>
      </c>
      <c r="D144" s="126" t="s">
        <v>457</v>
      </c>
      <c r="E144" s="202" t="s">
        <v>64</v>
      </c>
      <c r="F144" s="46">
        <v>122</v>
      </c>
      <c r="G144" s="202" t="s">
        <v>455</v>
      </c>
      <c r="H144" s="47">
        <v>4.2</v>
      </c>
      <c r="I144" s="126" t="s">
        <v>218</v>
      </c>
      <c r="J144" s="47">
        <v>19.75</v>
      </c>
      <c r="K144" s="211">
        <v>122000</v>
      </c>
      <c r="L144" s="211">
        <v>100175.9</v>
      </c>
      <c r="M144" s="211">
        <v>2609790</v>
      </c>
      <c r="N144" s="211">
        <v>2639</v>
      </c>
      <c r="O144" s="211">
        <v>2612429</v>
      </c>
    </row>
    <row r="145" spans="1:15" x14ac:dyDescent="0.2">
      <c r="A145" s="200" t="s">
        <v>932</v>
      </c>
      <c r="B145" s="200" t="s">
        <v>1006</v>
      </c>
      <c r="C145" s="126">
        <v>437</v>
      </c>
      <c r="D145" s="126" t="s">
        <v>457</v>
      </c>
      <c r="E145" s="202" t="s">
        <v>64</v>
      </c>
      <c r="F145" s="46">
        <v>1</v>
      </c>
      <c r="G145" s="202" t="s">
        <v>456</v>
      </c>
      <c r="H145" s="47">
        <v>4.2</v>
      </c>
      <c r="I145" s="126" t="s">
        <v>218</v>
      </c>
      <c r="J145" s="47">
        <v>19.75</v>
      </c>
      <c r="K145" s="211">
        <v>1000</v>
      </c>
      <c r="L145" s="211">
        <v>1473.18</v>
      </c>
      <c r="M145" s="211">
        <v>38379</v>
      </c>
      <c r="N145" s="211">
        <v>39</v>
      </c>
      <c r="O145" s="211">
        <v>38418</v>
      </c>
    </row>
    <row r="146" spans="1:15" x14ac:dyDescent="0.2">
      <c r="A146" s="200"/>
      <c r="B146" s="200"/>
      <c r="E146" s="202"/>
      <c r="F146" s="46"/>
      <c r="G146" s="202"/>
      <c r="H146" s="47"/>
      <c r="I146" s="126"/>
      <c r="J146" s="47"/>
      <c r="K146" s="211"/>
      <c r="L146" s="211"/>
      <c r="M146" s="211"/>
      <c r="N146" s="210"/>
      <c r="O146" s="211"/>
    </row>
    <row r="147" spans="1:15" x14ac:dyDescent="0.2">
      <c r="A147" s="200" t="s">
        <v>236</v>
      </c>
      <c r="B147" s="200" t="s">
        <v>1006</v>
      </c>
      <c r="C147" s="126">
        <v>449</v>
      </c>
      <c r="D147" s="126" t="s">
        <v>271</v>
      </c>
      <c r="E147" s="202" t="s">
        <v>64</v>
      </c>
      <c r="F147" s="46">
        <v>162</v>
      </c>
      <c r="G147" s="202" t="s">
        <v>240</v>
      </c>
      <c r="H147" s="47">
        <v>4.8</v>
      </c>
      <c r="I147" s="202" t="s">
        <v>219</v>
      </c>
      <c r="J147" s="47">
        <v>7.75</v>
      </c>
      <c r="K147" s="211">
        <v>162000</v>
      </c>
      <c r="L147" s="211">
        <v>0</v>
      </c>
      <c r="M147" s="211">
        <v>0</v>
      </c>
      <c r="N147" s="211">
        <v>0</v>
      </c>
      <c r="O147" s="211">
        <v>0</v>
      </c>
    </row>
    <row r="148" spans="1:15" x14ac:dyDescent="0.2">
      <c r="A148" s="200" t="s">
        <v>272</v>
      </c>
      <c r="B148" s="200" t="s">
        <v>1006</v>
      </c>
      <c r="C148" s="126">
        <v>449</v>
      </c>
      <c r="D148" s="126" t="s">
        <v>271</v>
      </c>
      <c r="E148" s="202" t="s">
        <v>64</v>
      </c>
      <c r="F148" s="46">
        <v>50</v>
      </c>
      <c r="G148" s="202" t="s">
        <v>241</v>
      </c>
      <c r="H148" s="47">
        <v>5.4</v>
      </c>
      <c r="I148" s="202" t="s">
        <v>219</v>
      </c>
      <c r="J148" s="47">
        <v>14.75</v>
      </c>
      <c r="K148" s="211">
        <v>50000</v>
      </c>
      <c r="L148" s="211">
        <v>45263.199999999997</v>
      </c>
      <c r="M148" s="211">
        <v>1179200</v>
      </c>
      <c r="N148" s="211">
        <v>16455</v>
      </c>
      <c r="O148" s="211">
        <v>1195655</v>
      </c>
    </row>
    <row r="149" spans="1:15" x14ac:dyDescent="0.2">
      <c r="A149" s="200" t="s">
        <v>272</v>
      </c>
      <c r="B149" s="200" t="s">
        <v>1006</v>
      </c>
      <c r="C149" s="126">
        <v>449</v>
      </c>
      <c r="D149" s="126" t="s">
        <v>271</v>
      </c>
      <c r="E149" s="202" t="s">
        <v>64</v>
      </c>
      <c r="F149" s="46">
        <v>59.52</v>
      </c>
      <c r="G149" s="202" t="s">
        <v>242</v>
      </c>
      <c r="H149" s="47">
        <v>4.5</v>
      </c>
      <c r="I149" s="202" t="s">
        <v>219</v>
      </c>
      <c r="J149" s="47">
        <v>15</v>
      </c>
      <c r="K149" s="211">
        <v>59520</v>
      </c>
      <c r="L149" s="211">
        <v>94478.23</v>
      </c>
      <c r="M149" s="211">
        <v>2461353</v>
      </c>
      <c r="N149" s="211">
        <v>0</v>
      </c>
      <c r="O149" s="211">
        <v>2461353</v>
      </c>
    </row>
    <row r="150" spans="1:15" x14ac:dyDescent="0.2">
      <c r="A150" s="200"/>
      <c r="B150" s="200"/>
      <c r="E150" s="202"/>
      <c r="F150" s="46"/>
      <c r="G150" s="202"/>
      <c r="H150" s="47"/>
      <c r="I150" s="126"/>
      <c r="J150" s="47"/>
      <c r="K150" s="211"/>
      <c r="L150" s="211"/>
      <c r="M150" s="211"/>
      <c r="N150" s="211"/>
      <c r="O150" s="211"/>
    </row>
    <row r="151" spans="1:15" x14ac:dyDescent="0.2">
      <c r="A151" s="200" t="s">
        <v>981</v>
      </c>
      <c r="B151" s="200" t="s">
        <v>1006</v>
      </c>
      <c r="C151" s="126">
        <v>472</v>
      </c>
      <c r="D151" s="126" t="s">
        <v>276</v>
      </c>
      <c r="E151" s="202" t="s">
        <v>133</v>
      </c>
      <c r="F151" s="46">
        <v>15700000</v>
      </c>
      <c r="G151" s="202" t="s">
        <v>103</v>
      </c>
      <c r="H151" s="47">
        <v>6</v>
      </c>
      <c r="I151" s="126" t="s">
        <v>221</v>
      </c>
      <c r="J151" s="47">
        <v>4</v>
      </c>
      <c r="K151" s="211">
        <v>15700000000</v>
      </c>
      <c r="L151" s="211">
        <v>0</v>
      </c>
      <c r="M151" s="211">
        <v>0</v>
      </c>
      <c r="N151" s="211"/>
      <c r="O151" s="211"/>
    </row>
    <row r="152" spans="1:15" x14ac:dyDescent="0.2">
      <c r="A152" s="200" t="s">
        <v>981</v>
      </c>
      <c r="B152" s="200" t="s">
        <v>1006</v>
      </c>
      <c r="C152" s="126">
        <v>472</v>
      </c>
      <c r="D152" s="126" t="s">
        <v>276</v>
      </c>
      <c r="E152" s="202" t="s">
        <v>133</v>
      </c>
      <c r="F152" s="46">
        <v>500000</v>
      </c>
      <c r="G152" s="202" t="s">
        <v>104</v>
      </c>
      <c r="H152" s="47" t="s">
        <v>278</v>
      </c>
      <c r="I152" s="126" t="s">
        <v>221</v>
      </c>
      <c r="J152" s="47">
        <v>6</v>
      </c>
      <c r="K152" s="211">
        <v>500000000</v>
      </c>
      <c r="L152" s="211">
        <v>0</v>
      </c>
      <c r="M152" s="211">
        <v>0</v>
      </c>
      <c r="N152" s="211"/>
      <c r="O152" s="211"/>
    </row>
    <row r="153" spans="1:15" x14ac:dyDescent="0.2">
      <c r="A153" s="200" t="s">
        <v>981</v>
      </c>
      <c r="B153" s="200" t="s">
        <v>1006</v>
      </c>
      <c r="C153" s="126">
        <v>472</v>
      </c>
      <c r="D153" s="126" t="s">
        <v>276</v>
      </c>
      <c r="E153" s="202" t="s">
        <v>133</v>
      </c>
      <c r="F153" s="46">
        <v>1000</v>
      </c>
      <c r="G153" s="202" t="s">
        <v>148</v>
      </c>
      <c r="H153" s="47">
        <v>10</v>
      </c>
      <c r="I153" s="126" t="s">
        <v>221</v>
      </c>
      <c r="J153" s="47">
        <v>6</v>
      </c>
      <c r="K153" s="211">
        <v>1000000</v>
      </c>
      <c r="L153" s="211">
        <v>0</v>
      </c>
      <c r="M153" s="211">
        <v>0</v>
      </c>
      <c r="N153" s="211"/>
      <c r="O153" s="211"/>
    </row>
    <row r="154" spans="1:15" x14ac:dyDescent="0.2">
      <c r="A154" s="200" t="s">
        <v>981</v>
      </c>
      <c r="B154" s="200" t="s">
        <v>1006</v>
      </c>
      <c r="C154" s="126">
        <v>486</v>
      </c>
      <c r="D154" s="126" t="s">
        <v>460</v>
      </c>
      <c r="E154" s="202" t="s">
        <v>64</v>
      </c>
      <c r="F154" s="46">
        <v>450</v>
      </c>
      <c r="G154" s="202" t="s">
        <v>149</v>
      </c>
      <c r="H154" s="47">
        <v>4.25</v>
      </c>
      <c r="I154" s="126" t="s">
        <v>218</v>
      </c>
      <c r="J154" s="47">
        <v>19.5</v>
      </c>
      <c r="K154" s="211">
        <v>450000</v>
      </c>
      <c r="L154" s="211">
        <v>160654</v>
      </c>
      <c r="M154" s="211">
        <v>4185369</v>
      </c>
      <c r="N154" s="211">
        <v>31590</v>
      </c>
      <c r="O154" s="211">
        <v>4216959</v>
      </c>
    </row>
    <row r="155" spans="1:15" x14ac:dyDescent="0.2">
      <c r="A155" s="200" t="s">
        <v>985</v>
      </c>
      <c r="B155" s="200" t="s">
        <v>1006</v>
      </c>
      <c r="C155" s="126">
        <v>486</v>
      </c>
      <c r="D155" s="126" t="s">
        <v>460</v>
      </c>
      <c r="E155" s="202" t="s">
        <v>64</v>
      </c>
      <c r="F155" s="46">
        <v>50</v>
      </c>
      <c r="G155" s="202" t="s">
        <v>150</v>
      </c>
      <c r="H155" s="47">
        <v>8</v>
      </c>
      <c r="I155" s="126" t="s">
        <v>218</v>
      </c>
      <c r="J155" s="47">
        <v>23.25</v>
      </c>
      <c r="K155" s="211">
        <v>50000</v>
      </c>
      <c r="L155" s="211">
        <v>50000</v>
      </c>
      <c r="M155" s="211">
        <v>1302604</v>
      </c>
      <c r="N155" s="211">
        <v>1494630</v>
      </c>
      <c r="O155" s="211">
        <v>2797234</v>
      </c>
    </row>
    <row r="156" spans="1:15" x14ac:dyDescent="0.2">
      <c r="A156" s="200" t="s">
        <v>988</v>
      </c>
      <c r="B156" s="200" t="s">
        <v>1006</v>
      </c>
      <c r="C156" s="126">
        <v>486</v>
      </c>
      <c r="D156" s="126" t="s">
        <v>514</v>
      </c>
      <c r="E156" s="202" t="s">
        <v>64</v>
      </c>
      <c r="F156" s="46">
        <v>427</v>
      </c>
      <c r="G156" s="202" t="s">
        <v>279</v>
      </c>
      <c r="H156" s="47">
        <v>4</v>
      </c>
      <c r="I156" s="126" t="s">
        <v>218</v>
      </c>
      <c r="J156" s="47">
        <v>20</v>
      </c>
      <c r="K156" s="211">
        <v>427000</v>
      </c>
      <c r="L156" s="211">
        <v>227248</v>
      </c>
      <c r="M156" s="211">
        <v>5920281</v>
      </c>
      <c r="N156" s="211">
        <v>42082</v>
      </c>
      <c r="O156" s="211">
        <v>5962363</v>
      </c>
    </row>
    <row r="157" spans="1:15" x14ac:dyDescent="0.2">
      <c r="A157" s="200" t="s">
        <v>988</v>
      </c>
      <c r="B157" s="200" t="s">
        <v>1006</v>
      </c>
      <c r="C157" s="126">
        <v>486</v>
      </c>
      <c r="D157" s="126" t="s">
        <v>514</v>
      </c>
      <c r="E157" s="202" t="s">
        <v>64</v>
      </c>
      <c r="F157" s="46">
        <v>37</v>
      </c>
      <c r="G157" s="202" t="s">
        <v>517</v>
      </c>
      <c r="H157" s="47">
        <v>4</v>
      </c>
      <c r="I157" s="126" t="s">
        <v>218</v>
      </c>
      <c r="J157" s="47">
        <v>20</v>
      </c>
      <c r="K157" s="211">
        <v>37000</v>
      </c>
      <c r="L157" s="211">
        <v>37000</v>
      </c>
      <c r="M157" s="211">
        <v>963927</v>
      </c>
      <c r="N157" s="211">
        <v>377739</v>
      </c>
      <c r="O157" s="211">
        <v>1341666</v>
      </c>
    </row>
    <row r="158" spans="1:15" x14ac:dyDescent="0.2">
      <c r="A158" s="200" t="s">
        <v>988</v>
      </c>
      <c r="B158" s="200" t="s">
        <v>1006</v>
      </c>
      <c r="C158" s="126">
        <v>486</v>
      </c>
      <c r="D158" s="126" t="s">
        <v>514</v>
      </c>
      <c r="E158" s="202" t="s">
        <v>64</v>
      </c>
      <c r="F158" s="46">
        <v>59</v>
      </c>
      <c r="G158" s="202" t="s">
        <v>518</v>
      </c>
      <c r="H158" s="47">
        <v>7</v>
      </c>
      <c r="I158" s="126" t="s">
        <v>218</v>
      </c>
      <c r="J158" s="47">
        <v>21.75</v>
      </c>
      <c r="K158" s="211">
        <v>59000</v>
      </c>
      <c r="L158" s="211">
        <v>59000</v>
      </c>
      <c r="M158" s="211">
        <v>1537072</v>
      </c>
      <c r="N158" s="211">
        <v>1181969</v>
      </c>
      <c r="O158" s="211">
        <v>2719041</v>
      </c>
    </row>
    <row r="159" spans="1:15" x14ac:dyDescent="0.2">
      <c r="A159" s="200"/>
      <c r="B159" s="200"/>
      <c r="E159" s="202"/>
      <c r="F159" s="46"/>
      <c r="G159" s="202"/>
      <c r="H159" s="47"/>
      <c r="I159" s="126"/>
      <c r="J159" s="47"/>
      <c r="K159" s="211"/>
      <c r="L159" s="211"/>
      <c r="M159" s="211"/>
      <c r="N159" s="211"/>
      <c r="O159" s="211"/>
    </row>
    <row r="160" spans="1:15" x14ac:dyDescent="0.2">
      <c r="A160" s="200" t="s">
        <v>549</v>
      </c>
      <c r="B160" s="200" t="s">
        <v>1006</v>
      </c>
      <c r="C160" s="126">
        <v>495</v>
      </c>
      <c r="D160" s="126" t="s">
        <v>468</v>
      </c>
      <c r="E160" s="202" t="s">
        <v>64</v>
      </c>
      <c r="F160" s="46">
        <v>578.5</v>
      </c>
      <c r="G160" s="202" t="s">
        <v>473</v>
      </c>
      <c r="H160" s="47">
        <v>4</v>
      </c>
      <c r="I160" s="126" t="s">
        <v>218</v>
      </c>
      <c r="J160" s="47">
        <v>19.25</v>
      </c>
      <c r="K160" s="211">
        <v>578500</v>
      </c>
      <c r="L160" s="211">
        <v>202754</v>
      </c>
      <c r="M160" s="211">
        <v>5282161</v>
      </c>
      <c r="N160" s="211">
        <v>52044</v>
      </c>
      <c r="O160" s="211">
        <v>5334205</v>
      </c>
    </row>
    <row r="161" spans="1:15" x14ac:dyDescent="0.2">
      <c r="A161" s="200" t="s">
        <v>549</v>
      </c>
      <c r="B161" s="200" t="s">
        <v>1006</v>
      </c>
      <c r="C161" s="126">
        <v>495</v>
      </c>
      <c r="D161" s="126" t="s">
        <v>468</v>
      </c>
      <c r="E161" s="202" t="s">
        <v>64</v>
      </c>
      <c r="F161" s="46">
        <v>52.2</v>
      </c>
      <c r="G161" s="202" t="s">
        <v>474</v>
      </c>
      <c r="H161" s="47">
        <v>5</v>
      </c>
      <c r="I161" s="126" t="s">
        <v>218</v>
      </c>
      <c r="J161" s="47">
        <v>19.25</v>
      </c>
      <c r="K161" s="211">
        <v>52200</v>
      </c>
      <c r="L161" s="211">
        <v>53489</v>
      </c>
      <c r="M161" s="211">
        <v>1393499</v>
      </c>
      <c r="N161" s="211">
        <v>17101</v>
      </c>
      <c r="O161" s="211">
        <v>1410600</v>
      </c>
    </row>
    <row r="162" spans="1:15" x14ac:dyDescent="0.2">
      <c r="A162" s="200" t="s">
        <v>550</v>
      </c>
      <c r="B162" s="200" t="s">
        <v>1006</v>
      </c>
      <c r="C162" s="126">
        <v>495</v>
      </c>
      <c r="D162" s="126" t="s">
        <v>468</v>
      </c>
      <c r="E162" s="202" t="s">
        <v>64</v>
      </c>
      <c r="F162" s="46">
        <v>27.4</v>
      </c>
      <c r="G162" s="202" t="s">
        <v>475</v>
      </c>
      <c r="H162" s="47">
        <v>5.5</v>
      </c>
      <c r="I162" s="126" t="s">
        <v>218</v>
      </c>
      <c r="J162" s="47">
        <v>19.25</v>
      </c>
      <c r="K162" s="211">
        <v>27400</v>
      </c>
      <c r="L162" s="211">
        <v>31324</v>
      </c>
      <c r="M162" s="211">
        <v>816055</v>
      </c>
      <c r="N162" s="211">
        <v>10996</v>
      </c>
      <c r="O162" s="211">
        <v>827051</v>
      </c>
    </row>
    <row r="163" spans="1:15" x14ac:dyDescent="0.2">
      <c r="A163" s="200" t="s">
        <v>550</v>
      </c>
      <c r="B163" s="200" t="s">
        <v>1006</v>
      </c>
      <c r="C163" s="126">
        <v>495</v>
      </c>
      <c r="D163" s="126" t="s">
        <v>468</v>
      </c>
      <c r="E163" s="202" t="s">
        <v>64</v>
      </c>
      <c r="F163" s="46">
        <v>20.399999999999999</v>
      </c>
      <c r="G163" s="202" t="s">
        <v>476</v>
      </c>
      <c r="H163" s="47">
        <v>6</v>
      </c>
      <c r="I163" s="126" t="s">
        <v>218</v>
      </c>
      <c r="J163" s="47">
        <v>19.25</v>
      </c>
      <c r="K163" s="211">
        <v>20400</v>
      </c>
      <c r="L163" s="211">
        <v>25754</v>
      </c>
      <c r="M163" s="211">
        <v>670945</v>
      </c>
      <c r="N163" s="211">
        <v>9844</v>
      </c>
      <c r="O163" s="211">
        <v>680789</v>
      </c>
    </row>
    <row r="164" spans="1:15" x14ac:dyDescent="0.2">
      <c r="A164" s="200" t="s">
        <v>551</v>
      </c>
      <c r="B164" s="200" t="s">
        <v>1006</v>
      </c>
      <c r="C164" s="126">
        <v>495</v>
      </c>
      <c r="D164" s="126" t="s">
        <v>468</v>
      </c>
      <c r="E164" s="202" t="s">
        <v>64</v>
      </c>
      <c r="F164" s="46">
        <v>22</v>
      </c>
      <c r="G164" s="45" t="s">
        <v>478</v>
      </c>
      <c r="H164" s="47">
        <v>7</v>
      </c>
      <c r="I164" s="126" t="s">
        <v>218</v>
      </c>
      <c r="J164" s="47">
        <v>19.25</v>
      </c>
      <c r="K164" s="211">
        <v>22000</v>
      </c>
      <c r="L164" s="211">
        <v>28837</v>
      </c>
      <c r="M164" s="211">
        <v>751264</v>
      </c>
      <c r="N164" s="211">
        <v>12815</v>
      </c>
      <c r="O164" s="211">
        <v>764079</v>
      </c>
    </row>
    <row r="165" spans="1:15" x14ac:dyDescent="0.2">
      <c r="A165" s="200" t="s">
        <v>551</v>
      </c>
      <c r="B165" s="200" t="s">
        <v>1006</v>
      </c>
      <c r="C165" s="126">
        <v>495</v>
      </c>
      <c r="D165" s="126" t="s">
        <v>468</v>
      </c>
      <c r="E165" s="202" t="s">
        <v>64</v>
      </c>
      <c r="F165" s="46">
        <v>31</v>
      </c>
      <c r="G165" s="202" t="s">
        <v>477</v>
      </c>
      <c r="H165" s="47">
        <v>7.5</v>
      </c>
      <c r="I165" s="126" t="s">
        <v>218</v>
      </c>
      <c r="J165" s="47">
        <v>19.25</v>
      </c>
      <c r="K165" s="211">
        <v>31000</v>
      </c>
      <c r="L165" s="211">
        <v>60517</v>
      </c>
      <c r="M165" s="211">
        <v>1576593</v>
      </c>
      <c r="N165" s="211">
        <v>28763</v>
      </c>
      <c r="O165" s="211">
        <v>1605356</v>
      </c>
    </row>
    <row r="166" spans="1:15" x14ac:dyDescent="0.2">
      <c r="A166" s="200" t="s">
        <v>933</v>
      </c>
      <c r="B166" s="200" t="s">
        <v>1006</v>
      </c>
      <c r="C166" s="126">
        <v>495</v>
      </c>
      <c r="D166" s="126" t="s">
        <v>510</v>
      </c>
      <c r="E166" s="202" t="s">
        <v>64</v>
      </c>
      <c r="F166" s="46">
        <v>478</v>
      </c>
      <c r="G166" s="202" t="s">
        <v>520</v>
      </c>
      <c r="H166" s="47">
        <v>4</v>
      </c>
      <c r="I166" s="126" t="s">
        <v>218</v>
      </c>
      <c r="J166" s="47">
        <v>18.25</v>
      </c>
      <c r="K166" s="211">
        <v>478000</v>
      </c>
      <c r="L166" s="211">
        <v>183195</v>
      </c>
      <c r="M166" s="211">
        <v>4772609</v>
      </c>
      <c r="N166" s="211">
        <v>47025</v>
      </c>
      <c r="O166" s="211">
        <v>4819634</v>
      </c>
    </row>
    <row r="167" spans="1:15" x14ac:dyDescent="0.2">
      <c r="A167" s="200" t="s">
        <v>934</v>
      </c>
      <c r="B167" s="200" t="s">
        <v>1006</v>
      </c>
      <c r="C167" s="126">
        <v>495</v>
      </c>
      <c r="D167" s="126" t="s">
        <v>510</v>
      </c>
      <c r="E167" s="202" t="s">
        <v>64</v>
      </c>
      <c r="F167" s="46">
        <v>55</v>
      </c>
      <c r="G167" s="202" t="s">
        <v>522</v>
      </c>
      <c r="H167" s="47">
        <v>5</v>
      </c>
      <c r="I167" s="126" t="s">
        <v>218</v>
      </c>
      <c r="J167" s="47">
        <v>18.25</v>
      </c>
      <c r="K167" s="211">
        <v>55000</v>
      </c>
      <c r="L167" s="211">
        <v>56358</v>
      </c>
      <c r="M167" s="211">
        <v>1468243</v>
      </c>
      <c r="N167" s="211">
        <v>18018</v>
      </c>
      <c r="O167" s="211">
        <v>1486261</v>
      </c>
    </row>
    <row r="168" spans="1:15" x14ac:dyDescent="0.2">
      <c r="A168" s="200" t="s">
        <v>935</v>
      </c>
      <c r="B168" s="200" t="s">
        <v>1006</v>
      </c>
      <c r="C168" s="126">
        <v>495</v>
      </c>
      <c r="D168" s="126" t="s">
        <v>510</v>
      </c>
      <c r="E168" s="202" t="s">
        <v>64</v>
      </c>
      <c r="F168" s="46">
        <v>18</v>
      </c>
      <c r="G168" s="202" t="s">
        <v>521</v>
      </c>
      <c r="H168" s="47">
        <v>5.5</v>
      </c>
      <c r="I168" s="126" t="s">
        <v>218</v>
      </c>
      <c r="J168" s="47">
        <v>18.25</v>
      </c>
      <c r="K168" s="211">
        <v>18000</v>
      </c>
      <c r="L168" s="211">
        <v>19505</v>
      </c>
      <c r="M168" s="211">
        <v>508146</v>
      </c>
      <c r="N168" s="211">
        <v>6847</v>
      </c>
      <c r="O168" s="211">
        <v>514993</v>
      </c>
    </row>
    <row r="169" spans="1:15" x14ac:dyDescent="0.2">
      <c r="A169" s="200" t="s">
        <v>936</v>
      </c>
      <c r="B169" s="200" t="s">
        <v>1006</v>
      </c>
      <c r="C169" s="126">
        <v>495</v>
      </c>
      <c r="D169" s="126" t="s">
        <v>510</v>
      </c>
      <c r="E169" s="202" t="s">
        <v>64</v>
      </c>
      <c r="F169" s="46">
        <v>8</v>
      </c>
      <c r="G169" s="202" t="s">
        <v>523</v>
      </c>
      <c r="H169" s="47">
        <v>6</v>
      </c>
      <c r="I169" s="126" t="s">
        <v>218</v>
      </c>
      <c r="J169" s="47">
        <v>18.25</v>
      </c>
      <c r="K169" s="211">
        <v>8000</v>
      </c>
      <c r="L169" s="211">
        <v>9528</v>
      </c>
      <c r="M169" s="211">
        <v>248224</v>
      </c>
      <c r="N169" s="211">
        <v>3642</v>
      </c>
      <c r="O169" s="211">
        <v>251866</v>
      </c>
    </row>
    <row r="170" spans="1:15" x14ac:dyDescent="0.2">
      <c r="A170" s="200" t="s">
        <v>936</v>
      </c>
      <c r="B170" s="200" t="s">
        <v>1006</v>
      </c>
      <c r="C170" s="126">
        <v>495</v>
      </c>
      <c r="D170" s="126" t="s">
        <v>510</v>
      </c>
      <c r="E170" s="202" t="s">
        <v>64</v>
      </c>
      <c r="F170" s="46">
        <v>15</v>
      </c>
      <c r="G170" s="202" t="s">
        <v>559</v>
      </c>
      <c r="H170" s="47">
        <v>7</v>
      </c>
      <c r="I170" s="126" t="s">
        <v>218</v>
      </c>
      <c r="J170" s="47">
        <v>18.25</v>
      </c>
      <c r="K170" s="211">
        <v>15000</v>
      </c>
      <c r="L170" s="211">
        <v>18375</v>
      </c>
      <c r="M170" s="211">
        <v>478707</v>
      </c>
      <c r="N170" s="211">
        <v>8166</v>
      </c>
      <c r="O170" s="211">
        <v>486873</v>
      </c>
    </row>
    <row r="171" spans="1:15" x14ac:dyDescent="0.2">
      <c r="A171" s="200" t="s">
        <v>936</v>
      </c>
      <c r="B171" s="200" t="s">
        <v>1006</v>
      </c>
      <c r="C171" s="126">
        <v>495</v>
      </c>
      <c r="D171" s="126" t="s">
        <v>510</v>
      </c>
      <c r="E171" s="202" t="s">
        <v>64</v>
      </c>
      <c r="F171" s="46">
        <v>25</v>
      </c>
      <c r="G171" s="202" t="s">
        <v>524</v>
      </c>
      <c r="H171" s="47">
        <v>7.5</v>
      </c>
      <c r="I171" s="126" t="s">
        <v>218</v>
      </c>
      <c r="J171" s="47">
        <v>18.25</v>
      </c>
      <c r="K171" s="211">
        <v>25000</v>
      </c>
      <c r="L171" s="211">
        <v>45399</v>
      </c>
      <c r="M171" s="211">
        <v>1182738</v>
      </c>
      <c r="N171" s="211">
        <v>21578</v>
      </c>
      <c r="O171" s="211">
        <v>1204316</v>
      </c>
    </row>
    <row r="172" spans="1:15" x14ac:dyDescent="0.2">
      <c r="A172" s="200" t="s">
        <v>937</v>
      </c>
      <c r="B172" s="200" t="s">
        <v>1006</v>
      </c>
      <c r="C172" s="126">
        <v>495</v>
      </c>
      <c r="D172" s="126" t="s">
        <v>561</v>
      </c>
      <c r="E172" s="202" t="s">
        <v>64</v>
      </c>
      <c r="F172" s="46">
        <v>402</v>
      </c>
      <c r="G172" s="202" t="s">
        <v>639</v>
      </c>
      <c r="H172" s="47">
        <v>4.7</v>
      </c>
      <c r="I172" s="202" t="s">
        <v>218</v>
      </c>
      <c r="J172" s="47">
        <v>17</v>
      </c>
      <c r="K172" s="279">
        <v>402000</v>
      </c>
      <c r="L172" s="211">
        <v>178319</v>
      </c>
      <c r="M172" s="211">
        <v>4645579</v>
      </c>
      <c r="N172" s="211">
        <v>53649</v>
      </c>
      <c r="O172" s="211">
        <v>4699228</v>
      </c>
    </row>
    <row r="173" spans="1:15" x14ac:dyDescent="0.2">
      <c r="A173" s="200" t="s">
        <v>938</v>
      </c>
      <c r="B173" s="200" t="s">
        <v>1006</v>
      </c>
      <c r="C173" s="126">
        <v>495</v>
      </c>
      <c r="D173" s="126" t="s">
        <v>561</v>
      </c>
      <c r="E173" s="202" t="s">
        <v>64</v>
      </c>
      <c r="F173" s="46">
        <v>38.200000000000003</v>
      </c>
      <c r="G173" s="202" t="s">
        <v>640</v>
      </c>
      <c r="H173" s="47">
        <v>5.2</v>
      </c>
      <c r="I173" s="202" t="s">
        <v>218</v>
      </c>
      <c r="J173" s="47">
        <v>17</v>
      </c>
      <c r="K173" s="279">
        <v>38200</v>
      </c>
      <c r="L173" s="211">
        <v>38687</v>
      </c>
      <c r="M173" s="211">
        <v>1007876</v>
      </c>
      <c r="N173" s="211">
        <v>12853</v>
      </c>
      <c r="O173" s="211">
        <v>1020729</v>
      </c>
    </row>
    <row r="174" spans="1:15" x14ac:dyDescent="0.2">
      <c r="A174" s="200" t="s">
        <v>938</v>
      </c>
      <c r="B174" s="200" t="s">
        <v>1006</v>
      </c>
      <c r="C174" s="126">
        <v>495</v>
      </c>
      <c r="D174" s="126" t="s">
        <v>561</v>
      </c>
      <c r="E174" s="202" t="s">
        <v>64</v>
      </c>
      <c r="F174" s="46">
        <v>12</v>
      </c>
      <c r="G174" s="202" t="s">
        <v>641</v>
      </c>
      <c r="H174" s="47">
        <v>5.2</v>
      </c>
      <c r="I174" s="202" t="s">
        <v>218</v>
      </c>
      <c r="J174" s="47">
        <v>17</v>
      </c>
      <c r="K174" s="279">
        <v>12000</v>
      </c>
      <c r="L174" s="211">
        <v>12465</v>
      </c>
      <c r="M174" s="211">
        <v>324739</v>
      </c>
      <c r="N174" s="211">
        <v>4141</v>
      </c>
      <c r="O174" s="211">
        <v>328880</v>
      </c>
    </row>
    <row r="175" spans="1:15" x14ac:dyDescent="0.2">
      <c r="A175" s="200" t="s">
        <v>938</v>
      </c>
      <c r="B175" s="200" t="s">
        <v>1006</v>
      </c>
      <c r="C175" s="126">
        <v>495</v>
      </c>
      <c r="D175" s="126" t="s">
        <v>561</v>
      </c>
      <c r="E175" s="202" t="s">
        <v>64</v>
      </c>
      <c r="F175" s="46">
        <v>6</v>
      </c>
      <c r="G175" s="202" t="s">
        <v>642</v>
      </c>
      <c r="H175" s="47">
        <v>5.2</v>
      </c>
      <c r="I175" s="202" t="s">
        <v>218</v>
      </c>
      <c r="J175" s="47">
        <v>17</v>
      </c>
      <c r="K175" s="279">
        <v>6000</v>
      </c>
      <c r="L175" s="211">
        <v>6557</v>
      </c>
      <c r="M175" s="211">
        <v>170823</v>
      </c>
      <c r="N175" s="211">
        <v>2179</v>
      </c>
      <c r="O175" s="211">
        <v>173002</v>
      </c>
    </row>
    <row r="176" spans="1:15" x14ac:dyDescent="0.2">
      <c r="A176" s="200" t="s">
        <v>938</v>
      </c>
      <c r="B176" s="200" t="s">
        <v>1006</v>
      </c>
      <c r="C176" s="126">
        <v>495</v>
      </c>
      <c r="D176" s="126" t="s">
        <v>561</v>
      </c>
      <c r="E176" s="202" t="s">
        <v>64</v>
      </c>
      <c r="F176" s="46">
        <v>9</v>
      </c>
      <c r="G176" s="202" t="s">
        <v>643</v>
      </c>
      <c r="H176" s="47">
        <v>5.2</v>
      </c>
      <c r="I176" s="202" t="s">
        <v>218</v>
      </c>
      <c r="J176" s="47">
        <v>17</v>
      </c>
      <c r="K176" s="279">
        <v>9000</v>
      </c>
      <c r="L176" s="211">
        <v>9835</v>
      </c>
      <c r="M176" s="211">
        <v>256222</v>
      </c>
      <c r="N176" s="211">
        <v>3267</v>
      </c>
      <c r="O176" s="211">
        <v>259489</v>
      </c>
    </row>
    <row r="177" spans="1:15" x14ac:dyDescent="0.2">
      <c r="A177" s="200" t="s">
        <v>938</v>
      </c>
      <c r="B177" s="200" t="s">
        <v>1006</v>
      </c>
      <c r="C177" s="126">
        <v>495</v>
      </c>
      <c r="D177" s="126" t="s">
        <v>561</v>
      </c>
      <c r="E177" s="202" t="s">
        <v>64</v>
      </c>
      <c r="F177" s="46">
        <v>27.4</v>
      </c>
      <c r="G177" s="202" t="s">
        <v>644</v>
      </c>
      <c r="H177" s="47">
        <v>5.2</v>
      </c>
      <c r="I177" s="202" t="s">
        <v>218</v>
      </c>
      <c r="J177" s="47">
        <v>17</v>
      </c>
      <c r="K177" s="279">
        <v>27400</v>
      </c>
      <c r="L177" s="211">
        <v>39070</v>
      </c>
      <c r="M177" s="211">
        <v>1017854</v>
      </c>
      <c r="N177" s="211">
        <v>12981</v>
      </c>
      <c r="O177" s="211">
        <v>1030835</v>
      </c>
    </row>
    <row r="178" spans="1:15" x14ac:dyDescent="0.2">
      <c r="A178" s="200"/>
      <c r="B178" s="200"/>
      <c r="E178" s="202"/>
      <c r="F178" s="46"/>
      <c r="G178" s="202"/>
      <c r="H178" s="47"/>
      <c r="I178" s="126"/>
      <c r="J178" s="47"/>
      <c r="K178" s="211"/>
      <c r="L178" s="211"/>
      <c r="M178" s="211"/>
      <c r="N178" s="211"/>
      <c r="O178" s="211"/>
    </row>
    <row r="179" spans="1:15" x14ac:dyDescent="0.2">
      <c r="A179" s="200" t="s">
        <v>236</v>
      </c>
      <c r="B179" s="200" t="s">
        <v>1006</v>
      </c>
      <c r="C179" s="126">
        <v>501</v>
      </c>
      <c r="D179" s="126" t="s">
        <v>485</v>
      </c>
      <c r="E179" s="202" t="s">
        <v>64</v>
      </c>
      <c r="F179" s="46">
        <v>156.30000000000001</v>
      </c>
      <c r="G179" s="202" t="s">
        <v>251</v>
      </c>
      <c r="H179" s="47">
        <v>4.1500000000000004</v>
      </c>
      <c r="I179" s="202" t="s">
        <v>219</v>
      </c>
      <c r="J179" s="47">
        <v>7.75</v>
      </c>
      <c r="K179" s="211">
        <v>156300</v>
      </c>
      <c r="L179" s="211">
        <v>0</v>
      </c>
      <c r="M179" s="211">
        <v>0</v>
      </c>
      <c r="N179" s="211">
        <v>0</v>
      </c>
      <c r="O179" s="211">
        <v>0</v>
      </c>
    </row>
    <row r="180" spans="1:15" x14ac:dyDescent="0.2">
      <c r="A180" s="200" t="s">
        <v>272</v>
      </c>
      <c r="B180" s="200" t="s">
        <v>1006</v>
      </c>
      <c r="C180" s="126">
        <v>501</v>
      </c>
      <c r="D180" s="126" t="s">
        <v>485</v>
      </c>
      <c r="E180" s="202" t="s">
        <v>64</v>
      </c>
      <c r="F180" s="46">
        <v>47.1</v>
      </c>
      <c r="G180" s="202" t="s">
        <v>252</v>
      </c>
      <c r="H180" s="47">
        <v>4.5</v>
      </c>
      <c r="I180" s="202" t="s">
        <v>219</v>
      </c>
      <c r="J180" s="47">
        <v>14.75</v>
      </c>
      <c r="K180" s="211">
        <v>47100</v>
      </c>
      <c r="L180" s="211">
        <v>51703.46</v>
      </c>
      <c r="M180" s="211">
        <v>1346982</v>
      </c>
      <c r="N180" s="211">
        <v>4698</v>
      </c>
      <c r="O180" s="211">
        <v>1351680</v>
      </c>
    </row>
    <row r="181" spans="1:15" x14ac:dyDescent="0.2">
      <c r="A181" s="200" t="s">
        <v>272</v>
      </c>
      <c r="B181" s="200" t="s">
        <v>1006</v>
      </c>
      <c r="C181" s="126">
        <v>501</v>
      </c>
      <c r="D181" s="126" t="s">
        <v>485</v>
      </c>
      <c r="E181" s="202" t="s">
        <v>64</v>
      </c>
      <c r="F181" s="46">
        <v>11.4</v>
      </c>
      <c r="G181" s="202" t="s">
        <v>486</v>
      </c>
      <c r="H181" s="47">
        <v>5.5</v>
      </c>
      <c r="I181" s="202" t="s">
        <v>219</v>
      </c>
      <c r="J181" s="47">
        <v>15</v>
      </c>
      <c r="K181" s="211">
        <v>11400</v>
      </c>
      <c r="L181" s="211">
        <v>18785.849999999999</v>
      </c>
      <c r="M181" s="211">
        <v>489410</v>
      </c>
      <c r="N181" s="211">
        <v>0</v>
      </c>
      <c r="O181" s="211">
        <v>489410</v>
      </c>
    </row>
    <row r="182" spans="1:15" x14ac:dyDescent="0.2">
      <c r="A182" s="200" t="s">
        <v>272</v>
      </c>
      <c r="B182" s="200" t="s">
        <v>1006</v>
      </c>
      <c r="C182" s="126">
        <v>501</v>
      </c>
      <c r="D182" s="126" t="s">
        <v>485</v>
      </c>
      <c r="E182" s="202" t="s">
        <v>64</v>
      </c>
      <c r="F182" s="46">
        <v>58</v>
      </c>
      <c r="G182" s="202" t="s">
        <v>487</v>
      </c>
      <c r="H182" s="47">
        <v>5</v>
      </c>
      <c r="I182" s="202" t="s">
        <v>219</v>
      </c>
      <c r="J182" s="47">
        <v>15.25</v>
      </c>
      <c r="K182" s="211">
        <v>58000</v>
      </c>
      <c r="L182" s="211">
        <v>91433.57</v>
      </c>
      <c r="M182" s="211">
        <v>2382034</v>
      </c>
      <c r="N182" s="211">
        <v>0</v>
      </c>
      <c r="O182" s="211">
        <v>2382034</v>
      </c>
    </row>
    <row r="183" spans="1:15" x14ac:dyDescent="0.2">
      <c r="A183" s="200"/>
      <c r="B183" s="200"/>
      <c r="E183" s="202"/>
      <c r="F183" s="46"/>
      <c r="G183" s="202"/>
      <c r="H183" s="47"/>
      <c r="I183" s="126"/>
      <c r="J183" s="47"/>
      <c r="K183" s="211"/>
      <c r="L183" s="211"/>
      <c r="M183" s="211"/>
      <c r="N183" s="211"/>
      <c r="O183" s="211"/>
    </row>
    <row r="184" spans="1:15" x14ac:dyDescent="0.2">
      <c r="A184" s="200" t="s">
        <v>552</v>
      </c>
      <c r="B184" s="200" t="s">
        <v>1006</v>
      </c>
      <c r="C184" s="126">
        <v>510</v>
      </c>
      <c r="D184" s="202" t="s">
        <v>493</v>
      </c>
      <c r="E184" s="202" t="s">
        <v>64</v>
      </c>
      <c r="F184" s="46">
        <v>863</v>
      </c>
      <c r="G184" s="202" t="s">
        <v>269</v>
      </c>
      <c r="H184" s="47">
        <v>4</v>
      </c>
      <c r="I184" s="126" t="s">
        <v>218</v>
      </c>
      <c r="J184" s="47">
        <v>18.5</v>
      </c>
      <c r="K184" s="211">
        <v>863000</v>
      </c>
      <c r="L184" s="211">
        <v>297572</v>
      </c>
      <c r="M184" s="211">
        <v>7752367</v>
      </c>
      <c r="N184" s="211">
        <v>76379</v>
      </c>
      <c r="O184" s="211">
        <v>7828746</v>
      </c>
    </row>
    <row r="185" spans="1:15" x14ac:dyDescent="0.2">
      <c r="A185" s="200" t="s">
        <v>552</v>
      </c>
      <c r="B185" s="200" t="s">
        <v>1006</v>
      </c>
      <c r="C185" s="126">
        <v>510</v>
      </c>
      <c r="D185" s="202" t="s">
        <v>493</v>
      </c>
      <c r="E185" s="202" t="s">
        <v>64</v>
      </c>
      <c r="F185" s="46">
        <v>141</v>
      </c>
      <c r="G185" s="202" t="s">
        <v>270</v>
      </c>
      <c r="H185" s="47">
        <v>4</v>
      </c>
      <c r="I185" s="126" t="s">
        <v>218</v>
      </c>
      <c r="J185" s="47">
        <v>18.5</v>
      </c>
      <c r="K185" s="211">
        <v>141000</v>
      </c>
      <c r="L185" s="211">
        <v>49280</v>
      </c>
      <c r="M185" s="211">
        <v>1283846</v>
      </c>
      <c r="N185" s="211">
        <v>12649</v>
      </c>
      <c r="O185" s="211">
        <v>1296495</v>
      </c>
    </row>
    <row r="186" spans="1:15" x14ac:dyDescent="0.2">
      <c r="A186" s="200" t="s">
        <v>550</v>
      </c>
      <c r="B186" s="200" t="s">
        <v>1006</v>
      </c>
      <c r="C186" s="126">
        <v>510</v>
      </c>
      <c r="D186" s="202" t="s">
        <v>493</v>
      </c>
      <c r="E186" s="202" t="s">
        <v>64</v>
      </c>
      <c r="F186" s="46">
        <v>45</v>
      </c>
      <c r="G186" s="202" t="s">
        <v>494</v>
      </c>
      <c r="H186" s="47">
        <v>4</v>
      </c>
      <c r="I186" s="126" t="s">
        <v>218</v>
      </c>
      <c r="J186" s="47">
        <v>18.5</v>
      </c>
      <c r="K186" s="211">
        <v>45000</v>
      </c>
      <c r="L186" s="211">
        <v>63423</v>
      </c>
      <c r="M186" s="211">
        <v>1652300</v>
      </c>
      <c r="N186" s="211">
        <v>16281</v>
      </c>
      <c r="O186" s="211">
        <v>1668581</v>
      </c>
    </row>
    <row r="187" spans="1:15" x14ac:dyDescent="0.2">
      <c r="A187" s="200" t="s">
        <v>550</v>
      </c>
      <c r="B187" s="200" t="s">
        <v>1006</v>
      </c>
      <c r="C187" s="126">
        <v>510</v>
      </c>
      <c r="D187" s="202" t="s">
        <v>493</v>
      </c>
      <c r="E187" s="202" t="s">
        <v>64</v>
      </c>
      <c r="F187" s="46">
        <v>18</v>
      </c>
      <c r="G187" s="202" t="s">
        <v>495</v>
      </c>
      <c r="H187" s="47">
        <v>4</v>
      </c>
      <c r="I187" s="126" t="s">
        <v>218</v>
      </c>
      <c r="J187" s="47">
        <v>18.5</v>
      </c>
      <c r="K187" s="211">
        <v>18000</v>
      </c>
      <c r="L187" s="211">
        <v>25369</v>
      </c>
      <c r="M187" s="211">
        <v>660915</v>
      </c>
      <c r="N187" s="211">
        <v>6512</v>
      </c>
      <c r="O187" s="211">
        <v>667427</v>
      </c>
    </row>
    <row r="188" spans="1:15" x14ac:dyDescent="0.2">
      <c r="A188" s="200" t="s">
        <v>553</v>
      </c>
      <c r="B188" s="200" t="s">
        <v>1006</v>
      </c>
      <c r="C188" s="126">
        <v>510</v>
      </c>
      <c r="D188" s="202" t="s">
        <v>493</v>
      </c>
      <c r="E188" s="202" t="s">
        <v>64</v>
      </c>
      <c r="F188" s="46">
        <v>46</v>
      </c>
      <c r="G188" s="202" t="s">
        <v>496</v>
      </c>
      <c r="H188" s="47">
        <v>4</v>
      </c>
      <c r="I188" s="126" t="s">
        <v>218</v>
      </c>
      <c r="J188" s="47">
        <v>18.5</v>
      </c>
      <c r="K188" s="211">
        <v>46000</v>
      </c>
      <c r="L188" s="211">
        <v>64833</v>
      </c>
      <c r="M188" s="211">
        <v>1689034</v>
      </c>
      <c r="N188" s="211">
        <v>16642</v>
      </c>
      <c r="O188" s="211">
        <v>1705676</v>
      </c>
    </row>
    <row r="189" spans="1:15" x14ac:dyDescent="0.2">
      <c r="A189" s="200" t="s">
        <v>553</v>
      </c>
      <c r="B189" s="200" t="s">
        <v>1006</v>
      </c>
      <c r="C189" s="126">
        <v>510</v>
      </c>
      <c r="D189" s="202" t="s">
        <v>493</v>
      </c>
      <c r="E189" s="202" t="s">
        <v>64</v>
      </c>
      <c r="F189" s="46">
        <v>113</v>
      </c>
      <c r="G189" s="202" t="s">
        <v>497</v>
      </c>
      <c r="H189" s="47">
        <v>4</v>
      </c>
      <c r="I189" s="126" t="s">
        <v>218</v>
      </c>
      <c r="J189" s="47">
        <v>18.5</v>
      </c>
      <c r="K189" s="211">
        <v>113000</v>
      </c>
      <c r="L189" s="211">
        <v>159263</v>
      </c>
      <c r="M189" s="211">
        <v>4149131</v>
      </c>
      <c r="N189" s="211">
        <v>40882</v>
      </c>
      <c r="O189" s="211">
        <v>4190013</v>
      </c>
    </row>
    <row r="190" spans="1:15" x14ac:dyDescent="0.2">
      <c r="A190" s="200"/>
      <c r="B190" s="200"/>
      <c r="E190" s="202"/>
      <c r="F190" s="46"/>
      <c r="G190" s="202"/>
      <c r="H190" s="47"/>
      <c r="I190" s="202"/>
      <c r="J190" s="47"/>
      <c r="K190" s="211"/>
      <c r="L190" s="211"/>
      <c r="M190" s="211"/>
      <c r="N190" s="211"/>
      <c r="O190" s="211"/>
    </row>
    <row r="191" spans="1:15" x14ac:dyDescent="0.2">
      <c r="A191" s="200" t="s">
        <v>158</v>
      </c>
      <c r="B191" s="200" t="s">
        <v>1006</v>
      </c>
      <c r="C191" s="126">
        <v>514</v>
      </c>
      <c r="D191" s="126" t="s">
        <v>503</v>
      </c>
      <c r="E191" s="202" t="s">
        <v>504</v>
      </c>
      <c r="F191" s="46">
        <v>65000</v>
      </c>
      <c r="G191" s="202" t="s">
        <v>277</v>
      </c>
      <c r="H191" s="47">
        <v>7.61</v>
      </c>
      <c r="I191" s="202" t="s">
        <v>222</v>
      </c>
      <c r="J191" s="47">
        <v>14.5</v>
      </c>
      <c r="K191" s="211">
        <v>65000000</v>
      </c>
      <c r="L191" s="211">
        <v>65000000</v>
      </c>
      <c r="M191" s="211">
        <v>42989050</v>
      </c>
      <c r="N191" s="211">
        <v>1114456</v>
      </c>
      <c r="O191" s="211">
        <v>44103506</v>
      </c>
    </row>
    <row r="192" spans="1:15" x14ac:dyDescent="0.2">
      <c r="A192" s="200" t="s">
        <v>534</v>
      </c>
      <c r="B192" s="200" t="s">
        <v>1006</v>
      </c>
      <c r="C192" s="126">
        <v>514</v>
      </c>
      <c r="D192" s="126" t="s">
        <v>503</v>
      </c>
      <c r="E192" s="202" t="s">
        <v>504</v>
      </c>
      <c r="F192" s="46">
        <v>1</v>
      </c>
      <c r="G192" s="202" t="s">
        <v>505</v>
      </c>
      <c r="H192" s="47">
        <v>7.75</v>
      </c>
      <c r="I192" s="202" t="s">
        <v>222</v>
      </c>
      <c r="J192" s="47">
        <v>15</v>
      </c>
      <c r="K192" s="211">
        <v>1000</v>
      </c>
      <c r="L192" s="211">
        <v>1908.4</v>
      </c>
      <c r="M192" s="211">
        <v>1262</v>
      </c>
      <c r="N192" s="211">
        <v>34</v>
      </c>
      <c r="O192" s="211">
        <v>1296</v>
      </c>
    </row>
    <row r="193" spans="1:15" x14ac:dyDescent="0.2">
      <c r="A193" s="200" t="s">
        <v>158</v>
      </c>
      <c r="B193" s="200" t="s">
        <v>1006</v>
      </c>
      <c r="C193" s="126">
        <v>536</v>
      </c>
      <c r="D193" s="126" t="s">
        <v>526</v>
      </c>
      <c r="E193" s="202" t="s">
        <v>64</v>
      </c>
      <c r="F193" s="46">
        <v>302</v>
      </c>
      <c r="G193" s="202" t="s">
        <v>527</v>
      </c>
      <c r="H193" s="47">
        <v>3.7</v>
      </c>
      <c r="I193" s="202" t="s">
        <v>218</v>
      </c>
      <c r="J193" s="47">
        <v>19.5</v>
      </c>
      <c r="K193" s="211">
        <v>302000</v>
      </c>
      <c r="L193" s="211">
        <v>120063.55</v>
      </c>
      <c r="M193" s="211">
        <v>3127904</v>
      </c>
      <c r="N193" s="211">
        <v>18923</v>
      </c>
      <c r="O193" s="211">
        <v>3146827</v>
      </c>
    </row>
    <row r="194" spans="1:15" x14ac:dyDescent="0.2">
      <c r="A194" s="200" t="s">
        <v>534</v>
      </c>
      <c r="B194" s="200" t="s">
        <v>1006</v>
      </c>
      <c r="C194" s="126">
        <v>536</v>
      </c>
      <c r="D194" s="126" t="s">
        <v>526</v>
      </c>
      <c r="E194" s="202" t="s">
        <v>64</v>
      </c>
      <c r="F194" s="46">
        <v>19</v>
      </c>
      <c r="G194" s="202" t="s">
        <v>528</v>
      </c>
      <c r="H194" s="47">
        <v>4</v>
      </c>
      <c r="I194" s="202" t="s">
        <v>218</v>
      </c>
      <c r="J194" s="47">
        <v>19.5</v>
      </c>
      <c r="K194" s="211">
        <v>19000</v>
      </c>
      <c r="L194" s="211">
        <v>0</v>
      </c>
      <c r="M194" s="211">
        <v>0</v>
      </c>
      <c r="N194" s="211">
        <v>0</v>
      </c>
      <c r="O194" s="211">
        <v>0</v>
      </c>
    </row>
    <row r="195" spans="1:15" x14ac:dyDescent="0.2">
      <c r="A195" s="200" t="s">
        <v>534</v>
      </c>
      <c r="B195" s="200" t="s">
        <v>1006</v>
      </c>
      <c r="C195" s="126">
        <v>536</v>
      </c>
      <c r="D195" s="126" t="s">
        <v>526</v>
      </c>
      <c r="E195" s="202" t="s">
        <v>64</v>
      </c>
      <c r="F195" s="46">
        <v>17</v>
      </c>
      <c r="G195" s="202" t="s">
        <v>480</v>
      </c>
      <c r="H195" s="47">
        <v>4.7</v>
      </c>
      <c r="I195" s="202" t="s">
        <v>218</v>
      </c>
      <c r="J195" s="47">
        <v>19.5</v>
      </c>
      <c r="K195" s="211">
        <v>17000</v>
      </c>
      <c r="L195" s="211">
        <v>8664.1200000000008</v>
      </c>
      <c r="M195" s="211">
        <v>225718</v>
      </c>
      <c r="N195" s="211">
        <v>1729</v>
      </c>
      <c r="O195" s="211">
        <v>227447</v>
      </c>
    </row>
    <row r="196" spans="1:15" x14ac:dyDescent="0.2">
      <c r="A196" s="200" t="s">
        <v>534</v>
      </c>
      <c r="B196" s="200" t="s">
        <v>1006</v>
      </c>
      <c r="C196" s="126">
        <v>536</v>
      </c>
      <c r="D196" s="126" t="s">
        <v>526</v>
      </c>
      <c r="E196" s="202" t="s">
        <v>64</v>
      </c>
      <c r="F196" s="46">
        <v>11.5</v>
      </c>
      <c r="G196" s="202" t="s">
        <v>481</v>
      </c>
      <c r="H196" s="47">
        <v>5.5</v>
      </c>
      <c r="I196" s="202" t="s">
        <v>218</v>
      </c>
      <c r="J196" s="47">
        <v>19.5</v>
      </c>
      <c r="K196" s="211">
        <v>11500</v>
      </c>
      <c r="L196" s="211">
        <v>17648.91</v>
      </c>
      <c r="M196" s="211">
        <v>459791</v>
      </c>
      <c r="N196" s="211">
        <v>4108</v>
      </c>
      <c r="O196" s="211">
        <v>463899</v>
      </c>
    </row>
    <row r="197" spans="1:15" x14ac:dyDescent="0.2">
      <c r="A197" s="200" t="s">
        <v>537</v>
      </c>
      <c r="B197" s="200" t="s">
        <v>1006</v>
      </c>
      <c r="C197" s="126">
        <v>536</v>
      </c>
      <c r="D197" s="126" t="s">
        <v>526</v>
      </c>
      <c r="E197" s="202" t="s">
        <v>64</v>
      </c>
      <c r="F197" s="46">
        <v>20</v>
      </c>
      <c r="G197" s="202" t="s">
        <v>529</v>
      </c>
      <c r="H197" s="47">
        <v>7.5</v>
      </c>
      <c r="I197" s="202" t="s">
        <v>218</v>
      </c>
      <c r="J197" s="47">
        <v>19.5</v>
      </c>
      <c r="K197" s="211">
        <v>20000</v>
      </c>
      <c r="L197" s="211">
        <v>35669.57</v>
      </c>
      <c r="M197" s="211">
        <v>929266</v>
      </c>
      <c r="N197" s="211">
        <v>11241</v>
      </c>
      <c r="O197" s="211">
        <v>940507</v>
      </c>
    </row>
    <row r="198" spans="1:15" x14ac:dyDescent="0.2">
      <c r="A198" s="200"/>
      <c r="B198" s="200"/>
      <c r="E198" s="202"/>
      <c r="F198" s="46"/>
      <c r="G198" s="202"/>
      <c r="H198" s="47"/>
      <c r="I198" s="202"/>
      <c r="J198" s="47"/>
      <c r="K198" s="211"/>
      <c r="L198" s="211"/>
      <c r="M198" s="211"/>
      <c r="N198" s="211"/>
      <c r="O198" s="211"/>
    </row>
    <row r="199" spans="1:15" x14ac:dyDescent="0.2">
      <c r="A199" s="200" t="s">
        <v>236</v>
      </c>
      <c r="B199" s="200" t="s">
        <v>1006</v>
      </c>
      <c r="C199" s="126">
        <v>557</v>
      </c>
      <c r="D199" s="126" t="s">
        <v>541</v>
      </c>
      <c r="E199" s="202" t="s">
        <v>64</v>
      </c>
      <c r="F199" s="46">
        <v>120.8</v>
      </c>
      <c r="G199" s="202" t="s">
        <v>266</v>
      </c>
      <c r="H199" s="47">
        <v>4.2</v>
      </c>
      <c r="I199" s="202" t="s">
        <v>219</v>
      </c>
      <c r="J199" s="47">
        <v>9.75</v>
      </c>
      <c r="K199" s="211">
        <v>120800</v>
      </c>
      <c r="L199" s="211">
        <v>0</v>
      </c>
      <c r="M199" s="211">
        <v>0</v>
      </c>
      <c r="N199" s="211"/>
      <c r="O199" s="211"/>
    </row>
    <row r="200" spans="1:15" x14ac:dyDescent="0.2">
      <c r="A200" s="200" t="s">
        <v>542</v>
      </c>
      <c r="B200" s="200" t="s">
        <v>1006</v>
      </c>
      <c r="C200" s="126">
        <v>557</v>
      </c>
      <c r="D200" s="126" t="s">
        <v>541</v>
      </c>
      <c r="E200" s="202" t="s">
        <v>64</v>
      </c>
      <c r="F200" s="46">
        <v>41.9</v>
      </c>
      <c r="G200" s="202" t="s">
        <v>267</v>
      </c>
      <c r="H200" s="47">
        <v>5</v>
      </c>
      <c r="I200" s="202" t="s">
        <v>219</v>
      </c>
      <c r="J200" s="47">
        <v>19.5</v>
      </c>
      <c r="K200" s="211"/>
      <c r="L200" s="211"/>
      <c r="M200" s="211"/>
      <c r="N200" s="211"/>
      <c r="O200" s="211"/>
    </row>
    <row r="201" spans="1:15" x14ac:dyDescent="0.2">
      <c r="A201" s="200" t="s">
        <v>542</v>
      </c>
      <c r="B201" s="200" t="s">
        <v>1006</v>
      </c>
      <c r="C201" s="126">
        <v>557</v>
      </c>
      <c r="D201" s="126" t="s">
        <v>541</v>
      </c>
      <c r="E201" s="202" t="s">
        <v>64</v>
      </c>
      <c r="F201" s="46">
        <v>11</v>
      </c>
      <c r="G201" s="202" t="s">
        <v>543</v>
      </c>
      <c r="H201" s="47">
        <v>5</v>
      </c>
      <c r="I201" s="202" t="s">
        <v>219</v>
      </c>
      <c r="J201" s="47">
        <v>19.75</v>
      </c>
      <c r="K201" s="211"/>
      <c r="L201" s="211"/>
      <c r="M201" s="211"/>
      <c r="N201" s="211"/>
      <c r="O201" s="211"/>
    </row>
    <row r="202" spans="1:15" x14ac:dyDescent="0.2">
      <c r="A202" s="200" t="s">
        <v>542</v>
      </c>
      <c r="B202" s="200" t="s">
        <v>1006</v>
      </c>
      <c r="C202" s="126">
        <v>557</v>
      </c>
      <c r="D202" s="126" t="s">
        <v>541</v>
      </c>
      <c r="E202" s="202" t="s">
        <v>64</v>
      </c>
      <c r="F202" s="46">
        <v>64</v>
      </c>
      <c r="G202" s="202" t="s">
        <v>544</v>
      </c>
      <c r="H202" s="47">
        <v>3</v>
      </c>
      <c r="I202" s="202" t="s">
        <v>219</v>
      </c>
      <c r="J202" s="47">
        <v>20</v>
      </c>
      <c r="K202" s="211"/>
      <c r="L202" s="211"/>
      <c r="M202" s="211"/>
      <c r="N202" s="211"/>
      <c r="O202" s="211"/>
    </row>
    <row r="203" spans="1:15" x14ac:dyDescent="0.2">
      <c r="A203" s="200"/>
      <c r="B203" s="200"/>
      <c r="E203" s="202"/>
      <c r="F203" s="46"/>
      <c r="G203" s="202"/>
      <c r="H203" s="47"/>
      <c r="I203" s="202"/>
      <c r="J203" s="47"/>
      <c r="K203" s="276"/>
      <c r="L203" s="211"/>
      <c r="M203" s="211"/>
      <c r="N203" s="211"/>
      <c r="O203" s="211"/>
    </row>
    <row r="204" spans="1:15" x14ac:dyDescent="0.2">
      <c r="A204" s="200" t="s">
        <v>552</v>
      </c>
      <c r="B204" s="200" t="s">
        <v>1006</v>
      </c>
      <c r="C204" s="126">
        <v>582</v>
      </c>
      <c r="D204" s="126" t="s">
        <v>558</v>
      </c>
      <c r="E204" s="202" t="s">
        <v>64</v>
      </c>
      <c r="F204" s="46">
        <v>750</v>
      </c>
      <c r="G204" s="202" t="s">
        <v>527</v>
      </c>
      <c r="H204" s="47">
        <v>4.5</v>
      </c>
      <c r="I204" s="202" t="s">
        <v>218</v>
      </c>
      <c r="J204" s="47">
        <v>18.5</v>
      </c>
      <c r="K204" s="211">
        <v>750000</v>
      </c>
      <c r="L204" s="211">
        <v>377757</v>
      </c>
      <c r="M204" s="211">
        <v>9841352</v>
      </c>
      <c r="N204" s="211">
        <v>108899</v>
      </c>
      <c r="O204" s="211">
        <v>9950251</v>
      </c>
    </row>
    <row r="205" spans="1:15" x14ac:dyDescent="0.2">
      <c r="A205" s="200" t="s">
        <v>553</v>
      </c>
      <c r="B205" s="200" t="s">
        <v>1006</v>
      </c>
      <c r="C205" s="126">
        <v>582</v>
      </c>
      <c r="D205" s="126" t="s">
        <v>558</v>
      </c>
      <c r="E205" s="202" t="s">
        <v>64</v>
      </c>
      <c r="F205" s="46">
        <v>45</v>
      </c>
      <c r="G205" s="202" t="s">
        <v>528</v>
      </c>
      <c r="H205" s="47">
        <v>4.5</v>
      </c>
      <c r="I205" s="202" t="s">
        <v>218</v>
      </c>
      <c r="J205" s="47">
        <v>18.5</v>
      </c>
      <c r="K205" s="211">
        <v>45000</v>
      </c>
      <c r="L205" s="211">
        <v>22978</v>
      </c>
      <c r="M205" s="211">
        <v>598624</v>
      </c>
      <c r="N205" s="211">
        <v>6624</v>
      </c>
      <c r="O205" s="211">
        <v>605248</v>
      </c>
    </row>
    <row r="206" spans="1:15" x14ac:dyDescent="0.2">
      <c r="A206" s="200" t="s">
        <v>553</v>
      </c>
      <c r="B206" s="200" t="s">
        <v>1006</v>
      </c>
      <c r="C206" s="126">
        <v>582</v>
      </c>
      <c r="D206" s="126" t="s">
        <v>558</v>
      </c>
      <c r="E206" s="202" t="s">
        <v>64</v>
      </c>
      <c r="F206" s="46">
        <v>19</v>
      </c>
      <c r="G206" s="202" t="s">
        <v>480</v>
      </c>
      <c r="H206" s="47">
        <v>4.5</v>
      </c>
      <c r="I206" s="202" t="s">
        <v>218</v>
      </c>
      <c r="J206" s="47">
        <v>18.5</v>
      </c>
      <c r="K206" s="211">
        <v>19000</v>
      </c>
      <c r="L206" s="211">
        <v>25856</v>
      </c>
      <c r="M206" s="211">
        <v>673602</v>
      </c>
      <c r="N206" s="211">
        <v>7454</v>
      </c>
      <c r="O206" s="211">
        <v>681056</v>
      </c>
    </row>
    <row r="207" spans="1:15" x14ac:dyDescent="0.2">
      <c r="A207" s="200" t="s">
        <v>553</v>
      </c>
      <c r="B207" s="200" t="s">
        <v>1006</v>
      </c>
      <c r="C207" s="126">
        <v>582</v>
      </c>
      <c r="D207" s="126" t="s">
        <v>558</v>
      </c>
      <c r="E207" s="202" t="s">
        <v>64</v>
      </c>
      <c r="F207" s="46">
        <v>9</v>
      </c>
      <c r="G207" s="202" t="s">
        <v>481</v>
      </c>
      <c r="H207" s="47">
        <v>4.5</v>
      </c>
      <c r="I207" s="202" t="s">
        <v>218</v>
      </c>
      <c r="J207" s="47">
        <v>18.5</v>
      </c>
      <c r="K207" s="211">
        <v>9000</v>
      </c>
      <c r="L207" s="211">
        <v>12248</v>
      </c>
      <c r="M207" s="211">
        <v>319086</v>
      </c>
      <c r="N207" s="211">
        <v>3530</v>
      </c>
      <c r="O207" s="211">
        <v>322616</v>
      </c>
    </row>
    <row r="208" spans="1:15" x14ac:dyDescent="0.2">
      <c r="A208" s="200" t="s">
        <v>553</v>
      </c>
      <c r="B208" s="200" t="s">
        <v>1006</v>
      </c>
      <c r="C208" s="126">
        <v>582</v>
      </c>
      <c r="D208" s="126" t="s">
        <v>558</v>
      </c>
      <c r="E208" s="202" t="s">
        <v>64</v>
      </c>
      <c r="F208" s="46">
        <v>24.6</v>
      </c>
      <c r="G208" s="202" t="s">
        <v>529</v>
      </c>
      <c r="H208" s="47">
        <v>4.5</v>
      </c>
      <c r="I208" s="202" t="s">
        <v>218</v>
      </c>
      <c r="J208" s="47">
        <v>18.5</v>
      </c>
      <c r="K208" s="211">
        <v>24600</v>
      </c>
      <c r="L208" s="211">
        <v>33477</v>
      </c>
      <c r="M208" s="211">
        <v>872145</v>
      </c>
      <c r="N208" s="211">
        <v>9650</v>
      </c>
      <c r="O208" s="211">
        <v>881795</v>
      </c>
    </row>
    <row r="209" spans="1:15" x14ac:dyDescent="0.2">
      <c r="A209" s="200" t="s">
        <v>553</v>
      </c>
      <c r="B209" s="200" t="s">
        <v>1006</v>
      </c>
      <c r="C209" s="126">
        <v>582</v>
      </c>
      <c r="D209" s="126" t="s">
        <v>558</v>
      </c>
      <c r="E209" s="202" t="s">
        <v>64</v>
      </c>
      <c r="F209" s="46">
        <v>112.4</v>
      </c>
      <c r="G209" s="202" t="s">
        <v>560</v>
      </c>
      <c r="H209" s="47">
        <v>4.5</v>
      </c>
      <c r="I209" s="202" t="s">
        <v>218</v>
      </c>
      <c r="J209" s="47">
        <v>18.5</v>
      </c>
      <c r="K209" s="211">
        <v>112400</v>
      </c>
      <c r="L209" s="211">
        <v>152960</v>
      </c>
      <c r="M209" s="211">
        <v>3984925</v>
      </c>
      <c r="N209" s="211">
        <v>44092</v>
      </c>
      <c r="O209" s="211">
        <v>4029017</v>
      </c>
    </row>
    <row r="210" spans="1:15" x14ac:dyDescent="0.2">
      <c r="A210" s="200"/>
      <c r="B210" s="200"/>
      <c r="E210" s="202"/>
      <c r="F210" s="46"/>
      <c r="G210" s="202"/>
      <c r="H210" s="47"/>
      <c r="I210" s="202"/>
      <c r="J210" s="47"/>
      <c r="K210" s="276"/>
      <c r="L210" s="211"/>
      <c r="M210" s="211"/>
      <c r="N210" s="211"/>
      <c r="O210" s="211"/>
    </row>
    <row r="211" spans="1:15" x14ac:dyDescent="0.2">
      <c r="A211" s="200" t="s">
        <v>158</v>
      </c>
      <c r="B211" s="200" t="s">
        <v>1006</v>
      </c>
      <c r="C211" s="126">
        <v>607</v>
      </c>
      <c r="D211" s="126" t="s">
        <v>629</v>
      </c>
      <c r="E211" s="202" t="s">
        <v>133</v>
      </c>
      <c r="F211" s="46">
        <v>52800000</v>
      </c>
      <c r="G211" s="202" t="s">
        <v>465</v>
      </c>
      <c r="H211" s="47">
        <v>7.5</v>
      </c>
      <c r="I211" s="202" t="s">
        <v>221</v>
      </c>
      <c r="J211" s="47">
        <v>9.75</v>
      </c>
      <c r="K211" s="211">
        <v>52800000000</v>
      </c>
      <c r="L211" s="211">
        <v>0</v>
      </c>
      <c r="M211" s="211">
        <v>0</v>
      </c>
      <c r="N211" s="211"/>
      <c r="O211" s="211"/>
    </row>
    <row r="212" spans="1:15" x14ac:dyDescent="0.2">
      <c r="A212" s="200" t="s">
        <v>158</v>
      </c>
      <c r="B212" s="200" t="s">
        <v>1006</v>
      </c>
      <c r="C212" s="126">
        <v>607</v>
      </c>
      <c r="D212" s="126" t="s">
        <v>629</v>
      </c>
      <c r="E212" s="202" t="s">
        <v>133</v>
      </c>
      <c r="F212" s="46">
        <v>2700000</v>
      </c>
      <c r="G212" s="202" t="s">
        <v>630</v>
      </c>
      <c r="H212" s="47">
        <v>9</v>
      </c>
      <c r="I212" s="202" t="s">
        <v>221</v>
      </c>
      <c r="J212" s="47">
        <v>9.75</v>
      </c>
      <c r="K212" s="211">
        <v>2700000000</v>
      </c>
      <c r="L212" s="211">
        <v>0</v>
      </c>
      <c r="M212" s="211">
        <v>0</v>
      </c>
      <c r="N212" s="211"/>
      <c r="O212" s="211"/>
    </row>
    <row r="213" spans="1:15" x14ac:dyDescent="0.2">
      <c r="A213" s="200" t="s">
        <v>158</v>
      </c>
      <c r="B213" s="200" t="s">
        <v>1006</v>
      </c>
      <c r="C213" s="126">
        <v>607</v>
      </c>
      <c r="D213" s="126" t="s">
        <v>629</v>
      </c>
      <c r="E213" s="202" t="s">
        <v>133</v>
      </c>
      <c r="F213" s="46">
        <v>4500000</v>
      </c>
      <c r="G213" s="202" t="s">
        <v>483</v>
      </c>
      <c r="H213" s="47">
        <v>0</v>
      </c>
      <c r="I213" s="202" t="s">
        <v>221</v>
      </c>
      <c r="J213" s="47">
        <v>10</v>
      </c>
      <c r="K213" s="211">
        <v>4500000000</v>
      </c>
      <c r="L213" s="211">
        <v>0</v>
      </c>
      <c r="M213" s="211">
        <v>0</v>
      </c>
      <c r="N213" s="211"/>
      <c r="O213" s="211"/>
    </row>
    <row r="214" spans="1:15" x14ac:dyDescent="0.2">
      <c r="A214" s="200"/>
      <c r="B214" s="200"/>
      <c r="E214" s="202"/>
      <c r="F214" s="46"/>
      <c r="G214" s="202"/>
      <c r="H214" s="47"/>
      <c r="I214" s="202"/>
      <c r="J214" s="47"/>
      <c r="K214" s="211"/>
      <c r="L214" s="211"/>
      <c r="M214" s="211"/>
      <c r="N214" s="211"/>
      <c r="O214" s="211"/>
    </row>
    <row r="215" spans="1:15" x14ac:dyDescent="0.2">
      <c r="A215" s="200" t="s">
        <v>647</v>
      </c>
      <c r="B215" s="200" t="s">
        <v>1006</v>
      </c>
      <c r="C215" s="126">
        <v>626</v>
      </c>
      <c r="D215" s="126" t="s">
        <v>638</v>
      </c>
      <c r="E215" s="202" t="s">
        <v>504</v>
      </c>
      <c r="F215" s="46">
        <v>100000</v>
      </c>
      <c r="G215" s="202" t="s">
        <v>645</v>
      </c>
      <c r="H215" s="47">
        <v>0</v>
      </c>
      <c r="I215" s="202" t="s">
        <v>220</v>
      </c>
      <c r="J215" s="47">
        <v>0.5</v>
      </c>
      <c r="K215" s="211"/>
      <c r="L215" s="211"/>
      <c r="M215" s="211"/>
      <c r="N215" s="211"/>
      <c r="O215" s="211"/>
    </row>
    <row r="216" spans="1:15" x14ac:dyDescent="0.2">
      <c r="A216" s="200" t="s">
        <v>647</v>
      </c>
      <c r="B216" s="200" t="s">
        <v>1006</v>
      </c>
      <c r="C216" s="126">
        <v>626</v>
      </c>
      <c r="D216" s="126" t="s">
        <v>638</v>
      </c>
      <c r="E216" s="202" t="s">
        <v>504</v>
      </c>
      <c r="F216" s="46">
        <v>100000</v>
      </c>
      <c r="G216" s="202" t="s">
        <v>646</v>
      </c>
      <c r="H216" s="47">
        <v>0</v>
      </c>
      <c r="I216" s="202" t="s">
        <v>220</v>
      </c>
      <c r="J216" s="47">
        <v>0.25</v>
      </c>
      <c r="K216" s="211"/>
      <c r="L216" s="211"/>
      <c r="M216" s="211"/>
      <c r="N216" s="211"/>
      <c r="O216" s="211"/>
    </row>
    <row r="217" spans="1:15" x14ac:dyDescent="0.2">
      <c r="A217" s="200" t="s">
        <v>118</v>
      </c>
      <c r="B217" s="200" t="s">
        <v>1006</v>
      </c>
      <c r="C217" s="126">
        <v>628</v>
      </c>
      <c r="D217" s="126" t="s">
        <v>651</v>
      </c>
      <c r="E217" s="202" t="s">
        <v>133</v>
      </c>
      <c r="F217" s="46">
        <v>33500000</v>
      </c>
      <c r="G217" s="202" t="s">
        <v>653</v>
      </c>
      <c r="H217" s="47">
        <v>6.5</v>
      </c>
      <c r="I217" s="202" t="s">
        <v>221</v>
      </c>
      <c r="J217" s="47">
        <v>7.25</v>
      </c>
      <c r="K217" s="211">
        <v>33500000000</v>
      </c>
      <c r="L217" s="211">
        <v>0</v>
      </c>
      <c r="M217" s="211">
        <v>0</v>
      </c>
      <c r="N217" s="211">
        <v>0</v>
      </c>
      <c r="O217" s="211">
        <v>0</v>
      </c>
    </row>
    <row r="218" spans="1:15" x14ac:dyDescent="0.2">
      <c r="A218" s="200" t="s">
        <v>118</v>
      </c>
      <c r="B218" s="200" t="s">
        <v>1006</v>
      </c>
      <c r="C218" s="126">
        <v>628</v>
      </c>
      <c r="D218" s="126" t="s">
        <v>651</v>
      </c>
      <c r="E218" s="202" t="s">
        <v>133</v>
      </c>
      <c r="F218" s="46">
        <v>6500000</v>
      </c>
      <c r="G218" s="202" t="s">
        <v>654</v>
      </c>
      <c r="H218" s="47">
        <v>0</v>
      </c>
      <c r="I218" s="202" t="s">
        <v>221</v>
      </c>
      <c r="J218" s="47">
        <v>7.5</v>
      </c>
      <c r="K218" s="211">
        <v>6500000000</v>
      </c>
      <c r="L218" s="211">
        <v>0</v>
      </c>
      <c r="M218" s="211">
        <v>0</v>
      </c>
      <c r="N218" s="211">
        <v>0</v>
      </c>
      <c r="O218" s="211">
        <v>0</v>
      </c>
    </row>
    <row r="219" spans="1:15" x14ac:dyDescent="0.2">
      <c r="A219" s="200" t="s">
        <v>995</v>
      </c>
      <c r="B219" s="200" t="s">
        <v>1006</v>
      </c>
      <c r="C219" s="126">
        <v>657</v>
      </c>
      <c r="D219" s="126" t="s">
        <v>664</v>
      </c>
      <c r="E219" s="202" t="s">
        <v>133</v>
      </c>
      <c r="F219" s="46">
        <v>26100000</v>
      </c>
      <c r="G219" s="202" t="s">
        <v>665</v>
      </c>
      <c r="H219" s="47">
        <v>7</v>
      </c>
      <c r="I219" s="202" t="s">
        <v>221</v>
      </c>
      <c r="J219" s="47">
        <v>6.5</v>
      </c>
      <c r="K219" s="211">
        <v>26100000000</v>
      </c>
      <c r="L219" s="211">
        <v>26100000000</v>
      </c>
      <c r="M219" s="211">
        <v>26100000</v>
      </c>
      <c r="N219" s="211">
        <v>440337</v>
      </c>
      <c r="O219" s="211">
        <v>26540337</v>
      </c>
    </row>
    <row r="220" spans="1:15" x14ac:dyDescent="0.2">
      <c r="A220" s="200" t="s">
        <v>995</v>
      </c>
      <c r="B220" s="200" t="s">
        <v>1006</v>
      </c>
      <c r="C220" s="126">
        <v>657</v>
      </c>
      <c r="D220" s="126" t="s">
        <v>664</v>
      </c>
      <c r="E220" s="202" t="s">
        <v>133</v>
      </c>
      <c r="F220" s="46">
        <v>18900000</v>
      </c>
      <c r="G220" s="202" t="s">
        <v>666</v>
      </c>
      <c r="H220" s="47">
        <v>0</v>
      </c>
      <c r="I220" s="202" t="s">
        <v>221</v>
      </c>
      <c r="J220" s="47">
        <v>6.75</v>
      </c>
      <c r="K220" s="211">
        <v>18900000000</v>
      </c>
      <c r="L220" s="211">
        <v>18900000000</v>
      </c>
      <c r="M220" s="211">
        <v>18900000</v>
      </c>
      <c r="N220" s="211">
        <v>0</v>
      </c>
      <c r="O220" s="211">
        <v>18900000</v>
      </c>
    </row>
    <row r="221" spans="1:15" x14ac:dyDescent="0.2">
      <c r="A221" s="200" t="s">
        <v>158</v>
      </c>
      <c r="B221" s="200" t="s">
        <v>1006</v>
      </c>
      <c r="C221" s="126">
        <v>658</v>
      </c>
      <c r="D221" s="139" t="s">
        <v>856</v>
      </c>
      <c r="E221" s="202" t="s">
        <v>133</v>
      </c>
      <c r="F221" s="46">
        <v>10000000</v>
      </c>
      <c r="G221" s="202" t="s">
        <v>857</v>
      </c>
      <c r="H221" s="47">
        <v>7</v>
      </c>
      <c r="I221" s="202" t="s">
        <v>221</v>
      </c>
      <c r="J221" s="47">
        <v>5</v>
      </c>
      <c r="K221" s="211">
        <v>10000000000</v>
      </c>
      <c r="L221" s="211">
        <v>10000000000</v>
      </c>
      <c r="M221" s="211">
        <v>10000000</v>
      </c>
      <c r="N221" s="211">
        <v>170585</v>
      </c>
      <c r="O221" s="211">
        <v>10170585</v>
      </c>
    </row>
    <row r="222" spans="1:15" x14ac:dyDescent="0.2">
      <c r="A222" s="200" t="s">
        <v>534</v>
      </c>
      <c r="B222" s="200" t="s">
        <v>1006</v>
      </c>
      <c r="C222" s="126">
        <v>658</v>
      </c>
      <c r="D222" s="139" t="s">
        <v>856</v>
      </c>
      <c r="E222" s="202" t="s">
        <v>133</v>
      </c>
      <c r="F222" s="46">
        <v>50</v>
      </c>
      <c r="G222" s="202" t="s">
        <v>858</v>
      </c>
      <c r="H222" s="47">
        <v>8.5</v>
      </c>
      <c r="I222" s="202" t="s">
        <v>221</v>
      </c>
      <c r="J222" s="47">
        <v>5.25</v>
      </c>
      <c r="K222" s="211">
        <v>50000</v>
      </c>
      <c r="L222" s="211">
        <v>75182</v>
      </c>
      <c r="M222" s="211">
        <v>75</v>
      </c>
      <c r="N222" s="211">
        <v>2</v>
      </c>
      <c r="O222" s="211">
        <v>77</v>
      </c>
    </row>
    <row r="223" spans="1:15" x14ac:dyDescent="0.2">
      <c r="A223" s="200"/>
      <c r="B223" s="200"/>
      <c r="D223" s="139"/>
      <c r="E223" s="202"/>
      <c r="F223" s="46"/>
      <c r="G223" s="202"/>
      <c r="H223" s="47"/>
      <c r="I223" s="202"/>
      <c r="J223" s="47"/>
      <c r="K223" s="211"/>
      <c r="L223" s="211"/>
      <c r="M223" s="211"/>
      <c r="N223" s="211"/>
      <c r="O223" s="211"/>
    </row>
    <row r="224" spans="1:15" x14ac:dyDescent="0.2">
      <c r="A224" s="200" t="s">
        <v>906</v>
      </c>
      <c r="B224" s="200" t="s">
        <v>1006</v>
      </c>
      <c r="C224" s="126">
        <v>693</v>
      </c>
      <c r="D224" s="139" t="s">
        <v>867</v>
      </c>
      <c r="E224" s="202" t="s">
        <v>504</v>
      </c>
      <c r="F224" s="46">
        <v>50000</v>
      </c>
      <c r="G224" s="202" t="s">
        <v>67</v>
      </c>
      <c r="H224" s="47">
        <v>0</v>
      </c>
      <c r="I224" s="202" t="s">
        <v>220</v>
      </c>
      <c r="J224" s="47">
        <v>8.3333333333333329E-2</v>
      </c>
      <c r="K224" s="211"/>
      <c r="L224" s="211"/>
      <c r="M224" s="211"/>
      <c r="N224" s="211"/>
      <c r="O224" s="211"/>
    </row>
    <row r="225" spans="1:15" x14ac:dyDescent="0.2">
      <c r="A225" s="200" t="s">
        <v>906</v>
      </c>
      <c r="B225" s="200" t="s">
        <v>1006</v>
      </c>
      <c r="C225" s="126">
        <v>693</v>
      </c>
      <c r="D225" s="139" t="s">
        <v>867</v>
      </c>
      <c r="E225" s="202" t="s">
        <v>504</v>
      </c>
      <c r="F225" s="46">
        <v>50000</v>
      </c>
      <c r="G225" s="202" t="s">
        <v>68</v>
      </c>
      <c r="H225" s="47">
        <v>0</v>
      </c>
      <c r="I225" s="202" t="s">
        <v>220</v>
      </c>
      <c r="J225" s="47">
        <v>0.25</v>
      </c>
      <c r="K225" s="211"/>
      <c r="L225" s="211"/>
      <c r="M225" s="211"/>
      <c r="N225" s="211"/>
      <c r="O225" s="211"/>
    </row>
    <row r="226" spans="1:15" x14ac:dyDescent="0.2">
      <c r="A226" s="200" t="s">
        <v>906</v>
      </c>
      <c r="B226" s="200" t="s">
        <v>1006</v>
      </c>
      <c r="C226" s="126">
        <v>693</v>
      </c>
      <c r="D226" s="139" t="s">
        <v>867</v>
      </c>
      <c r="E226" s="202" t="s">
        <v>504</v>
      </c>
      <c r="F226" s="46">
        <v>50000</v>
      </c>
      <c r="G226" s="202" t="s">
        <v>562</v>
      </c>
      <c r="H226" s="47">
        <v>0</v>
      </c>
      <c r="I226" s="202" t="s">
        <v>220</v>
      </c>
      <c r="J226" s="47">
        <v>0.5</v>
      </c>
      <c r="K226" s="211"/>
      <c r="L226" s="211"/>
      <c r="M226" s="211"/>
      <c r="N226" s="211"/>
      <c r="O226" s="211"/>
    </row>
    <row r="227" spans="1:15" x14ac:dyDescent="0.2">
      <c r="A227" s="200" t="s">
        <v>906</v>
      </c>
      <c r="B227" s="200" t="s">
        <v>1006</v>
      </c>
      <c r="C227" s="126">
        <v>693</v>
      </c>
      <c r="D227" s="139" t="s">
        <v>867</v>
      </c>
      <c r="E227" s="202" t="s">
        <v>504</v>
      </c>
      <c r="F227" s="46">
        <v>50000</v>
      </c>
      <c r="G227" s="202" t="s">
        <v>868</v>
      </c>
      <c r="H227" s="47">
        <v>0</v>
      </c>
      <c r="I227" s="202" t="s">
        <v>220</v>
      </c>
      <c r="J227" s="47">
        <v>1</v>
      </c>
      <c r="K227" s="211"/>
      <c r="L227" s="211"/>
      <c r="M227" s="211"/>
      <c r="N227" s="211"/>
      <c r="O227" s="211"/>
    </row>
    <row r="228" spans="1:15" x14ac:dyDescent="0.2">
      <c r="A228" s="200" t="s">
        <v>906</v>
      </c>
      <c r="B228" s="200" t="s">
        <v>1006</v>
      </c>
      <c r="C228" s="126">
        <v>693</v>
      </c>
      <c r="D228" s="139" t="s">
        <v>867</v>
      </c>
      <c r="E228" s="202" t="s">
        <v>504</v>
      </c>
      <c r="F228" s="46">
        <v>50000</v>
      </c>
      <c r="G228" s="202" t="s">
        <v>869</v>
      </c>
      <c r="H228" s="47">
        <v>0</v>
      </c>
      <c r="I228" s="202" t="s">
        <v>220</v>
      </c>
      <c r="J228" s="47">
        <v>1.5</v>
      </c>
      <c r="K228" s="211"/>
      <c r="L228" s="211"/>
      <c r="M228" s="211"/>
      <c r="N228" s="211"/>
      <c r="O228" s="211"/>
    </row>
    <row r="229" spans="1:15" x14ac:dyDescent="0.2">
      <c r="A229" s="200" t="s">
        <v>906</v>
      </c>
      <c r="B229" s="200" t="s">
        <v>1006</v>
      </c>
      <c r="C229" s="126">
        <v>693</v>
      </c>
      <c r="D229" s="139" t="s">
        <v>867</v>
      </c>
      <c r="E229" s="202" t="s">
        <v>133</v>
      </c>
      <c r="F229" s="46">
        <v>25000000</v>
      </c>
      <c r="G229" s="202" t="s">
        <v>69</v>
      </c>
      <c r="H229" s="47">
        <v>0</v>
      </c>
      <c r="I229" s="202" t="s">
        <v>220</v>
      </c>
      <c r="J229" s="47">
        <v>8.3333333333333329E-2</v>
      </c>
      <c r="K229" s="211"/>
      <c r="L229" s="211"/>
      <c r="M229" s="211"/>
      <c r="N229" s="211"/>
      <c r="O229" s="211"/>
    </row>
    <row r="230" spans="1:15" x14ac:dyDescent="0.2">
      <c r="A230" s="200" t="s">
        <v>906</v>
      </c>
      <c r="B230" s="200" t="s">
        <v>1006</v>
      </c>
      <c r="C230" s="126">
        <v>693</v>
      </c>
      <c r="D230" s="139" t="s">
        <v>867</v>
      </c>
      <c r="E230" s="202" t="s">
        <v>133</v>
      </c>
      <c r="F230" s="46">
        <v>25000000</v>
      </c>
      <c r="G230" s="202" t="s">
        <v>613</v>
      </c>
      <c r="H230" s="47">
        <v>0</v>
      </c>
      <c r="I230" s="202" t="s">
        <v>220</v>
      </c>
      <c r="J230" s="47">
        <v>0.25</v>
      </c>
      <c r="K230" s="211"/>
      <c r="L230" s="211"/>
      <c r="M230" s="211"/>
      <c r="N230" s="211"/>
      <c r="O230" s="211"/>
    </row>
    <row r="231" spans="1:15" x14ac:dyDescent="0.2">
      <c r="A231" s="200" t="s">
        <v>906</v>
      </c>
      <c r="B231" s="200" t="s">
        <v>1006</v>
      </c>
      <c r="C231" s="126">
        <v>693</v>
      </c>
      <c r="D231" s="139" t="s">
        <v>867</v>
      </c>
      <c r="E231" s="202" t="s">
        <v>133</v>
      </c>
      <c r="F231" s="46">
        <v>25000000</v>
      </c>
      <c r="G231" s="202" t="s">
        <v>563</v>
      </c>
      <c r="H231" s="47">
        <v>0</v>
      </c>
      <c r="I231" s="202" t="s">
        <v>220</v>
      </c>
      <c r="J231" s="47">
        <v>0.5</v>
      </c>
      <c r="K231" s="211"/>
      <c r="L231" s="211"/>
      <c r="M231" s="211"/>
      <c r="N231" s="211"/>
      <c r="O231" s="211"/>
    </row>
    <row r="232" spans="1:15" x14ac:dyDescent="0.2">
      <c r="A232" s="200" t="s">
        <v>906</v>
      </c>
      <c r="B232" s="200" t="s">
        <v>1006</v>
      </c>
      <c r="C232" s="126">
        <v>693</v>
      </c>
      <c r="D232" s="139" t="s">
        <v>867</v>
      </c>
      <c r="E232" s="202" t="s">
        <v>133</v>
      </c>
      <c r="F232" s="46">
        <v>25000000</v>
      </c>
      <c r="G232" s="202" t="s">
        <v>870</v>
      </c>
      <c r="H232" s="47">
        <v>0</v>
      </c>
      <c r="I232" s="202" t="s">
        <v>220</v>
      </c>
      <c r="J232" s="47">
        <v>1</v>
      </c>
      <c r="K232" s="211"/>
      <c r="L232" s="211"/>
      <c r="M232" s="211"/>
      <c r="N232" s="211"/>
      <c r="O232" s="211"/>
    </row>
    <row r="233" spans="1:15" x14ac:dyDescent="0.2">
      <c r="A233" s="200" t="s">
        <v>906</v>
      </c>
      <c r="B233" s="200" t="s">
        <v>1006</v>
      </c>
      <c r="C233" s="126">
        <v>693</v>
      </c>
      <c r="D233" s="139" t="s">
        <v>867</v>
      </c>
      <c r="E233" s="202" t="s">
        <v>133</v>
      </c>
      <c r="F233" s="46">
        <v>25000000</v>
      </c>
      <c r="G233" s="202" t="s">
        <v>871</v>
      </c>
      <c r="H233" s="47">
        <v>0</v>
      </c>
      <c r="I233" s="202" t="s">
        <v>220</v>
      </c>
      <c r="J233" s="47">
        <v>1.5</v>
      </c>
      <c r="K233" s="211"/>
      <c r="L233" s="211"/>
      <c r="M233" s="211"/>
      <c r="N233" s="211"/>
      <c r="O233" s="211"/>
    </row>
    <row r="234" spans="1:15" x14ac:dyDescent="0.2">
      <c r="A234" s="200" t="s">
        <v>906</v>
      </c>
      <c r="B234" s="200" t="s">
        <v>1006</v>
      </c>
      <c r="C234" s="126">
        <v>693</v>
      </c>
      <c r="D234" s="139" t="s">
        <v>867</v>
      </c>
      <c r="E234" s="202" t="s">
        <v>133</v>
      </c>
      <c r="F234" s="46">
        <v>25000000</v>
      </c>
      <c r="G234" s="202" t="s">
        <v>73</v>
      </c>
      <c r="H234" s="47">
        <v>0</v>
      </c>
      <c r="I234" s="202" t="s">
        <v>220</v>
      </c>
      <c r="J234" s="47">
        <v>0.25</v>
      </c>
      <c r="K234" s="211"/>
      <c r="L234" s="211"/>
      <c r="M234" s="211"/>
      <c r="N234" s="211"/>
      <c r="O234" s="211"/>
    </row>
    <row r="235" spans="1:15" x14ac:dyDescent="0.2">
      <c r="A235" s="200" t="s">
        <v>906</v>
      </c>
      <c r="B235" s="200" t="s">
        <v>1006</v>
      </c>
      <c r="C235" s="126">
        <v>693</v>
      </c>
      <c r="D235" s="139" t="s">
        <v>867</v>
      </c>
      <c r="E235" s="202" t="s">
        <v>133</v>
      </c>
      <c r="F235" s="46">
        <v>25000000</v>
      </c>
      <c r="G235" s="202" t="s">
        <v>614</v>
      </c>
      <c r="H235" s="47">
        <v>0</v>
      </c>
      <c r="I235" s="202" t="s">
        <v>220</v>
      </c>
      <c r="J235" s="47">
        <v>0.5</v>
      </c>
      <c r="K235" s="211"/>
      <c r="L235" s="211"/>
      <c r="M235" s="211"/>
      <c r="N235" s="211"/>
      <c r="O235" s="211"/>
    </row>
    <row r="236" spans="1:15" x14ac:dyDescent="0.2">
      <c r="A236" s="200" t="s">
        <v>906</v>
      </c>
      <c r="B236" s="200" t="s">
        <v>1006</v>
      </c>
      <c r="C236" s="126">
        <v>693</v>
      </c>
      <c r="D236" s="139" t="s">
        <v>867</v>
      </c>
      <c r="E236" s="202" t="s">
        <v>133</v>
      </c>
      <c r="F236" s="46">
        <v>25000000</v>
      </c>
      <c r="G236" s="202" t="s">
        <v>564</v>
      </c>
      <c r="H236" s="47">
        <v>0</v>
      </c>
      <c r="I236" s="202" t="s">
        <v>220</v>
      </c>
      <c r="J236" s="47">
        <v>1</v>
      </c>
      <c r="K236" s="211"/>
      <c r="L236" s="211"/>
      <c r="M236" s="211"/>
      <c r="N236" s="211"/>
      <c r="O236" s="211"/>
    </row>
    <row r="237" spans="1:15" x14ac:dyDescent="0.2">
      <c r="A237" s="200" t="s">
        <v>906</v>
      </c>
      <c r="B237" s="200" t="s">
        <v>1006</v>
      </c>
      <c r="C237" s="126">
        <v>693</v>
      </c>
      <c r="D237" s="139" t="s">
        <v>867</v>
      </c>
      <c r="E237" s="202" t="s">
        <v>133</v>
      </c>
      <c r="F237" s="46">
        <v>25000000</v>
      </c>
      <c r="G237" s="202" t="s">
        <v>872</v>
      </c>
      <c r="H237" s="47">
        <v>0</v>
      </c>
      <c r="I237" s="202" t="s">
        <v>220</v>
      </c>
      <c r="J237" s="47">
        <v>1.5</v>
      </c>
      <c r="K237" s="211"/>
      <c r="L237" s="211"/>
      <c r="M237" s="211"/>
      <c r="N237" s="211"/>
      <c r="O237" s="211"/>
    </row>
    <row r="238" spans="1:15" x14ac:dyDescent="0.2">
      <c r="A238" s="200" t="s">
        <v>906</v>
      </c>
      <c r="B238" s="200" t="s">
        <v>1006</v>
      </c>
      <c r="C238" s="126">
        <v>693</v>
      </c>
      <c r="D238" s="139" t="s">
        <v>867</v>
      </c>
      <c r="E238" s="202" t="s">
        <v>64</v>
      </c>
      <c r="F238" s="46">
        <v>1100</v>
      </c>
      <c r="G238" s="202" t="s">
        <v>873</v>
      </c>
      <c r="H238" s="47">
        <v>0</v>
      </c>
      <c r="I238" s="202" t="s">
        <v>220</v>
      </c>
      <c r="J238" s="47">
        <v>0.25</v>
      </c>
      <c r="K238" s="211"/>
      <c r="L238" s="211"/>
      <c r="M238" s="211"/>
      <c r="N238" s="211"/>
      <c r="O238" s="211"/>
    </row>
    <row r="239" spans="1:15" x14ac:dyDescent="0.2">
      <c r="A239" s="200" t="s">
        <v>906</v>
      </c>
      <c r="B239" s="200" t="s">
        <v>1006</v>
      </c>
      <c r="C239" s="126">
        <v>693</v>
      </c>
      <c r="D239" s="139" t="s">
        <v>867</v>
      </c>
      <c r="E239" s="202" t="s">
        <v>64</v>
      </c>
      <c r="F239" s="46">
        <v>1100</v>
      </c>
      <c r="G239" s="202" t="s">
        <v>615</v>
      </c>
      <c r="H239" s="47">
        <v>0</v>
      </c>
      <c r="I239" s="202" t="s">
        <v>220</v>
      </c>
      <c r="J239" s="47">
        <v>0.5</v>
      </c>
      <c r="K239" s="211"/>
      <c r="L239" s="211"/>
      <c r="M239" s="211"/>
      <c r="N239" s="211"/>
      <c r="O239" s="211"/>
    </row>
    <row r="240" spans="1:15" x14ac:dyDescent="0.2">
      <c r="A240" s="200" t="s">
        <v>906</v>
      </c>
      <c r="B240" s="200" t="s">
        <v>1006</v>
      </c>
      <c r="C240" s="126">
        <v>693</v>
      </c>
      <c r="D240" s="139" t="s">
        <v>867</v>
      </c>
      <c r="E240" s="202" t="s">
        <v>64</v>
      </c>
      <c r="F240" s="46">
        <v>1100</v>
      </c>
      <c r="G240" s="202" t="s">
        <v>565</v>
      </c>
      <c r="H240" s="47">
        <v>0</v>
      </c>
      <c r="I240" s="202" t="s">
        <v>220</v>
      </c>
      <c r="J240" s="47">
        <v>1</v>
      </c>
      <c r="K240" s="211"/>
      <c r="L240" s="211"/>
      <c r="M240" s="211"/>
      <c r="N240" s="211"/>
      <c r="O240" s="211"/>
    </row>
    <row r="241" spans="1:15" x14ac:dyDescent="0.2">
      <c r="A241" s="200" t="s">
        <v>906</v>
      </c>
      <c r="B241" s="200" t="s">
        <v>1006</v>
      </c>
      <c r="C241" s="126">
        <v>693</v>
      </c>
      <c r="D241" s="139" t="s">
        <v>867</v>
      </c>
      <c r="E241" s="202" t="s">
        <v>64</v>
      </c>
      <c r="F241" s="46">
        <v>1100</v>
      </c>
      <c r="G241" s="202" t="s">
        <v>874</v>
      </c>
      <c r="H241" s="47">
        <v>0</v>
      </c>
      <c r="I241" s="202" t="s">
        <v>220</v>
      </c>
      <c r="J241" s="47">
        <v>1.5</v>
      </c>
      <c r="K241" s="211"/>
      <c r="L241" s="211"/>
      <c r="M241" s="211"/>
      <c r="N241" s="211"/>
      <c r="O241" s="211"/>
    </row>
    <row r="242" spans="1:15" x14ac:dyDescent="0.2">
      <c r="A242" s="200" t="s">
        <v>906</v>
      </c>
      <c r="B242" s="200" t="s">
        <v>1006</v>
      </c>
      <c r="C242" s="126">
        <v>693</v>
      </c>
      <c r="D242" s="139" t="s">
        <v>867</v>
      </c>
      <c r="E242" s="202" t="s">
        <v>504</v>
      </c>
      <c r="F242" s="46">
        <v>50000</v>
      </c>
      <c r="G242" s="202" t="s">
        <v>875</v>
      </c>
      <c r="H242" s="47">
        <v>0</v>
      </c>
      <c r="I242" s="202" t="s">
        <v>220</v>
      </c>
      <c r="J242" s="47">
        <v>0.25</v>
      </c>
      <c r="K242" s="211"/>
      <c r="L242" s="211"/>
      <c r="M242" s="211"/>
      <c r="N242" s="211"/>
      <c r="O242" s="211"/>
    </row>
    <row r="243" spans="1:15" x14ac:dyDescent="0.2">
      <c r="A243" s="200" t="s">
        <v>906</v>
      </c>
      <c r="B243" s="200" t="s">
        <v>1006</v>
      </c>
      <c r="C243" s="126">
        <v>693</v>
      </c>
      <c r="D243" s="139" t="s">
        <v>867</v>
      </c>
      <c r="E243" s="202" t="s">
        <v>504</v>
      </c>
      <c r="F243" s="46">
        <v>50000</v>
      </c>
      <c r="G243" s="202" t="s">
        <v>616</v>
      </c>
      <c r="H243" s="47">
        <v>0</v>
      </c>
      <c r="I243" s="202" t="s">
        <v>220</v>
      </c>
      <c r="J243" s="47">
        <v>0.5</v>
      </c>
      <c r="K243" s="211"/>
      <c r="L243" s="211"/>
      <c r="M243" s="211"/>
      <c r="N243" s="211"/>
      <c r="O243" s="211"/>
    </row>
    <row r="244" spans="1:15" x14ac:dyDescent="0.2">
      <c r="A244" s="200" t="s">
        <v>906</v>
      </c>
      <c r="B244" s="200" t="s">
        <v>1006</v>
      </c>
      <c r="C244" s="126">
        <v>693</v>
      </c>
      <c r="D244" s="139" t="s">
        <v>867</v>
      </c>
      <c r="E244" s="202" t="s">
        <v>504</v>
      </c>
      <c r="F244" s="46">
        <v>50000</v>
      </c>
      <c r="G244" s="202" t="s">
        <v>566</v>
      </c>
      <c r="H244" s="47">
        <v>0</v>
      </c>
      <c r="I244" s="202" t="s">
        <v>220</v>
      </c>
      <c r="J244" s="47">
        <v>1</v>
      </c>
      <c r="K244" s="211"/>
      <c r="L244" s="211"/>
      <c r="M244" s="211"/>
      <c r="N244" s="211"/>
      <c r="O244" s="211"/>
    </row>
    <row r="245" spans="1:15" x14ac:dyDescent="0.2">
      <c r="A245" s="200" t="s">
        <v>906</v>
      </c>
      <c r="B245" s="200" t="s">
        <v>1006</v>
      </c>
      <c r="C245" s="126">
        <v>693</v>
      </c>
      <c r="D245" s="139" t="s">
        <v>867</v>
      </c>
      <c r="E245" s="202" t="s">
        <v>504</v>
      </c>
      <c r="F245" s="46">
        <v>50000</v>
      </c>
      <c r="G245" s="202" t="s">
        <v>876</v>
      </c>
      <c r="H245" s="47">
        <v>0</v>
      </c>
      <c r="I245" s="202" t="s">
        <v>220</v>
      </c>
      <c r="J245" s="47">
        <v>1.5</v>
      </c>
      <c r="K245" s="211"/>
      <c r="L245" s="211"/>
      <c r="M245" s="211"/>
      <c r="N245" s="211"/>
      <c r="O245" s="211"/>
    </row>
    <row r="246" spans="1:15" x14ac:dyDescent="0.2">
      <c r="A246" s="200" t="s">
        <v>906</v>
      </c>
      <c r="B246" s="200" t="s">
        <v>1006</v>
      </c>
      <c r="C246" s="126">
        <v>693</v>
      </c>
      <c r="D246" s="139" t="s">
        <v>867</v>
      </c>
      <c r="E246" s="202" t="s">
        <v>64</v>
      </c>
      <c r="F246" s="46">
        <v>1100</v>
      </c>
      <c r="G246" s="202" t="s">
        <v>877</v>
      </c>
      <c r="H246" s="47">
        <v>0</v>
      </c>
      <c r="I246" s="202" t="s">
        <v>220</v>
      </c>
      <c r="J246" s="47">
        <v>0.25</v>
      </c>
      <c r="K246" s="211"/>
      <c r="L246" s="211"/>
      <c r="M246" s="211"/>
      <c r="N246" s="211"/>
      <c r="O246" s="211"/>
    </row>
    <row r="247" spans="1:15" x14ac:dyDescent="0.2">
      <c r="A247" s="200" t="s">
        <v>906</v>
      </c>
      <c r="B247" s="200" t="s">
        <v>1006</v>
      </c>
      <c r="C247" s="126">
        <v>693</v>
      </c>
      <c r="D247" s="139" t="s">
        <v>867</v>
      </c>
      <c r="E247" s="202" t="s">
        <v>64</v>
      </c>
      <c r="F247" s="46">
        <v>1100</v>
      </c>
      <c r="G247" s="202" t="s">
        <v>618</v>
      </c>
      <c r="H247" s="47">
        <v>0</v>
      </c>
      <c r="I247" s="202" t="s">
        <v>220</v>
      </c>
      <c r="J247" s="47">
        <v>0.5</v>
      </c>
      <c r="K247" s="211"/>
      <c r="L247" s="211"/>
      <c r="M247" s="211"/>
      <c r="N247" s="211"/>
      <c r="O247" s="211"/>
    </row>
    <row r="248" spans="1:15" x14ac:dyDescent="0.2">
      <c r="A248" s="200" t="s">
        <v>906</v>
      </c>
      <c r="B248" s="200" t="s">
        <v>1006</v>
      </c>
      <c r="C248" s="126">
        <v>693</v>
      </c>
      <c r="D248" s="139" t="s">
        <v>867</v>
      </c>
      <c r="E248" s="202" t="s">
        <v>64</v>
      </c>
      <c r="F248" s="46">
        <v>1100</v>
      </c>
      <c r="G248" s="202" t="s">
        <v>567</v>
      </c>
      <c r="H248" s="47">
        <v>0</v>
      </c>
      <c r="I248" s="202" t="s">
        <v>220</v>
      </c>
      <c r="J248" s="47">
        <v>1</v>
      </c>
      <c r="K248" s="211"/>
      <c r="L248" s="211"/>
      <c r="M248" s="211"/>
      <c r="N248" s="211"/>
      <c r="O248" s="211"/>
    </row>
    <row r="249" spans="1:15" x14ac:dyDescent="0.2">
      <c r="A249" s="200" t="s">
        <v>906</v>
      </c>
      <c r="B249" s="200" t="s">
        <v>1006</v>
      </c>
      <c r="C249" s="126">
        <v>693</v>
      </c>
      <c r="D249" s="139" t="s">
        <v>867</v>
      </c>
      <c r="E249" s="202" t="s">
        <v>64</v>
      </c>
      <c r="F249" s="46">
        <v>1100</v>
      </c>
      <c r="G249" s="202" t="s">
        <v>878</v>
      </c>
      <c r="H249" s="47">
        <v>0</v>
      </c>
      <c r="I249" s="202" t="s">
        <v>220</v>
      </c>
      <c r="J249" s="47">
        <v>1.5</v>
      </c>
      <c r="K249" s="211"/>
      <c r="L249" s="211"/>
      <c r="M249" s="211"/>
      <c r="N249" s="211"/>
      <c r="O249" s="211"/>
    </row>
    <row r="250" spans="1:15" x14ac:dyDescent="0.2">
      <c r="A250" s="200" t="s">
        <v>906</v>
      </c>
      <c r="B250" s="200" t="s">
        <v>1006</v>
      </c>
      <c r="C250" s="126">
        <v>693</v>
      </c>
      <c r="D250" s="139" t="s">
        <v>867</v>
      </c>
      <c r="E250" s="202" t="s">
        <v>64</v>
      </c>
      <c r="F250" s="140">
        <v>1E-3</v>
      </c>
      <c r="G250" s="202" t="s">
        <v>593</v>
      </c>
      <c r="H250" s="47">
        <v>0</v>
      </c>
      <c r="I250" s="202" t="s">
        <v>220</v>
      </c>
      <c r="J250" s="47">
        <v>1.5027777777777778</v>
      </c>
      <c r="K250" s="211"/>
      <c r="L250" s="211"/>
      <c r="M250" s="211"/>
      <c r="N250" s="211"/>
      <c r="O250" s="211"/>
    </row>
    <row r="251" spans="1:15" x14ac:dyDescent="0.2">
      <c r="A251" s="200"/>
      <c r="B251" s="200"/>
      <c r="D251" s="139"/>
      <c r="E251" s="202"/>
      <c r="F251" s="46"/>
      <c r="G251" s="202"/>
      <c r="H251" s="47"/>
      <c r="I251" s="202"/>
      <c r="J251" s="47"/>
      <c r="K251" s="211"/>
      <c r="L251" s="211"/>
      <c r="M251" s="211"/>
      <c r="N251" s="211"/>
      <c r="O251" s="211"/>
    </row>
    <row r="252" spans="1:15" x14ac:dyDescent="0.2">
      <c r="A252" s="200" t="s">
        <v>158</v>
      </c>
      <c r="B252" s="200" t="s">
        <v>1006</v>
      </c>
      <c r="C252" s="126">
        <v>707</v>
      </c>
      <c r="D252" s="139" t="s">
        <v>914</v>
      </c>
      <c r="E252" s="202" t="s">
        <v>64</v>
      </c>
      <c r="F252" s="46">
        <v>1267</v>
      </c>
      <c r="G252" s="202" t="s">
        <v>512</v>
      </c>
      <c r="H252" s="47">
        <v>4.5407200000000003</v>
      </c>
      <c r="I252" s="202" t="s">
        <v>221</v>
      </c>
      <c r="J252" s="47">
        <v>6</v>
      </c>
      <c r="K252" s="211">
        <v>1267000</v>
      </c>
      <c r="L252" s="211">
        <v>347216.79</v>
      </c>
      <c r="M252" s="211">
        <v>9045716</v>
      </c>
      <c r="N252" s="211">
        <v>227047</v>
      </c>
      <c r="O252" s="211">
        <v>9272763</v>
      </c>
    </row>
    <row r="253" spans="1:15" x14ac:dyDescent="0.2">
      <c r="A253" s="200" t="s">
        <v>158</v>
      </c>
      <c r="B253" s="200" t="s">
        <v>1006</v>
      </c>
      <c r="C253" s="126">
        <v>707</v>
      </c>
      <c r="D253" s="139" t="s">
        <v>914</v>
      </c>
      <c r="E253" s="202" t="s">
        <v>64</v>
      </c>
      <c r="F253" s="140">
        <v>1E-3</v>
      </c>
      <c r="G253" s="202" t="s">
        <v>513</v>
      </c>
      <c r="H253" s="47">
        <v>0</v>
      </c>
      <c r="I253" s="202" t="s">
        <v>221</v>
      </c>
      <c r="J253" s="47">
        <v>6</v>
      </c>
      <c r="K253" s="211">
        <v>1</v>
      </c>
      <c r="L253" s="211">
        <v>1</v>
      </c>
      <c r="M253" s="211">
        <v>26</v>
      </c>
      <c r="N253" s="211">
        <v>0</v>
      </c>
      <c r="O253" s="211">
        <v>26</v>
      </c>
    </row>
    <row r="254" spans="1:15" x14ac:dyDescent="0.2">
      <c r="A254" s="200"/>
      <c r="B254" s="200"/>
      <c r="D254" s="139"/>
      <c r="E254" s="202"/>
      <c r="F254" s="140"/>
      <c r="G254" s="202"/>
      <c r="H254" s="47"/>
      <c r="I254" s="202"/>
      <c r="J254" s="47"/>
      <c r="K254" s="211"/>
      <c r="L254" s="211"/>
      <c r="M254" s="211"/>
      <c r="N254" s="211"/>
      <c r="O254" s="211"/>
    </row>
    <row r="255" spans="1:15" x14ac:dyDescent="0.2">
      <c r="A255" s="200" t="s">
        <v>906</v>
      </c>
      <c r="B255" s="200" t="s">
        <v>1006</v>
      </c>
      <c r="C255" s="126">
        <v>734</v>
      </c>
      <c r="D255" s="139" t="s">
        <v>948</v>
      </c>
      <c r="E255" s="202" t="s">
        <v>64</v>
      </c>
      <c r="F255" s="140">
        <v>1200</v>
      </c>
      <c r="G255" s="202" t="s">
        <v>67</v>
      </c>
      <c r="H255" s="47">
        <v>0</v>
      </c>
      <c r="I255" s="202" t="s">
        <v>220</v>
      </c>
      <c r="J255" s="47">
        <v>1</v>
      </c>
      <c r="K255" s="211"/>
      <c r="L255" s="211"/>
      <c r="M255" s="211"/>
      <c r="N255" s="211"/>
      <c r="O255" s="211"/>
    </row>
    <row r="256" spans="1:15" x14ac:dyDescent="0.2">
      <c r="A256" s="200" t="s">
        <v>906</v>
      </c>
      <c r="B256" s="200" t="s">
        <v>1006</v>
      </c>
      <c r="C256" s="126">
        <v>734</v>
      </c>
      <c r="D256" s="139" t="s">
        <v>948</v>
      </c>
      <c r="E256" s="202" t="s">
        <v>64</v>
      </c>
      <c r="F256" s="140">
        <v>1200</v>
      </c>
      <c r="G256" s="202" t="s">
        <v>68</v>
      </c>
      <c r="H256" s="47">
        <v>0</v>
      </c>
      <c r="I256" s="202" t="s">
        <v>220</v>
      </c>
      <c r="J256" s="47">
        <v>1.5013698630136987</v>
      </c>
      <c r="K256" s="211"/>
      <c r="L256" s="211"/>
      <c r="M256" s="211"/>
      <c r="N256" s="211"/>
      <c r="O256" s="211"/>
    </row>
    <row r="257" spans="1:15" x14ac:dyDescent="0.2">
      <c r="A257" s="200" t="s">
        <v>906</v>
      </c>
      <c r="B257" s="200" t="s">
        <v>1006</v>
      </c>
      <c r="C257" s="126">
        <v>734</v>
      </c>
      <c r="D257" s="139" t="s">
        <v>948</v>
      </c>
      <c r="E257" s="202" t="s">
        <v>64</v>
      </c>
      <c r="F257" s="140">
        <v>1200</v>
      </c>
      <c r="G257" s="202" t="s">
        <v>562</v>
      </c>
      <c r="H257" s="47">
        <v>0</v>
      </c>
      <c r="I257" s="202" t="s">
        <v>220</v>
      </c>
      <c r="J257" s="47">
        <v>2</v>
      </c>
      <c r="K257" s="211"/>
      <c r="L257" s="211"/>
      <c r="M257" s="211"/>
      <c r="N257" s="211"/>
      <c r="O257" s="211"/>
    </row>
    <row r="258" spans="1:15" x14ac:dyDescent="0.2">
      <c r="A258" s="200" t="s">
        <v>906</v>
      </c>
      <c r="B258" s="200" t="s">
        <v>1006</v>
      </c>
      <c r="C258" s="126">
        <v>734</v>
      </c>
      <c r="D258" s="139" t="s">
        <v>948</v>
      </c>
      <c r="E258" s="202" t="s">
        <v>64</v>
      </c>
      <c r="F258" s="140">
        <v>1200</v>
      </c>
      <c r="G258" s="202" t="s">
        <v>868</v>
      </c>
      <c r="H258" s="47">
        <v>0</v>
      </c>
      <c r="I258" s="202" t="s">
        <v>220</v>
      </c>
      <c r="J258" s="47">
        <v>2.5013698630136987</v>
      </c>
      <c r="K258" s="211"/>
      <c r="L258" s="211"/>
      <c r="M258" s="211"/>
      <c r="N258" s="211"/>
      <c r="O258" s="211"/>
    </row>
    <row r="259" spans="1:15" x14ac:dyDescent="0.2">
      <c r="A259" s="200" t="s">
        <v>906</v>
      </c>
      <c r="B259" s="200" t="s">
        <v>1006</v>
      </c>
      <c r="C259" s="126">
        <v>734</v>
      </c>
      <c r="D259" s="139" t="s">
        <v>948</v>
      </c>
      <c r="E259" s="202" t="s">
        <v>64</v>
      </c>
      <c r="F259" s="140">
        <v>1200</v>
      </c>
      <c r="G259" s="202" t="s">
        <v>869</v>
      </c>
      <c r="H259" s="47">
        <v>0</v>
      </c>
      <c r="I259" s="202" t="s">
        <v>220</v>
      </c>
      <c r="J259" s="47">
        <v>3</v>
      </c>
      <c r="K259" s="211"/>
      <c r="L259" s="211"/>
      <c r="M259" s="211"/>
      <c r="N259" s="211"/>
      <c r="O259" s="211"/>
    </row>
    <row r="260" spans="1:15" x14ac:dyDescent="0.2">
      <c r="A260" s="200" t="s">
        <v>906</v>
      </c>
      <c r="B260" s="200" t="s">
        <v>1006</v>
      </c>
      <c r="C260" s="126">
        <v>734</v>
      </c>
      <c r="D260" s="139" t="s">
        <v>948</v>
      </c>
      <c r="E260" s="202" t="s">
        <v>64</v>
      </c>
      <c r="F260" s="140">
        <v>1200</v>
      </c>
      <c r="G260" s="202" t="s">
        <v>949</v>
      </c>
      <c r="H260" s="47">
        <v>0</v>
      </c>
      <c r="I260" s="202" t="s">
        <v>220</v>
      </c>
      <c r="J260" s="47">
        <v>3.5013698630136987</v>
      </c>
      <c r="K260" s="211"/>
      <c r="L260" s="211"/>
      <c r="M260" s="211"/>
      <c r="N260" s="211"/>
      <c r="O260" s="211"/>
    </row>
    <row r="261" spans="1:15" x14ac:dyDescent="0.2">
      <c r="A261" s="200" t="s">
        <v>906</v>
      </c>
      <c r="B261" s="200" t="s">
        <v>1006</v>
      </c>
      <c r="C261" s="126">
        <v>734</v>
      </c>
      <c r="D261" s="139" t="s">
        <v>948</v>
      </c>
      <c r="E261" s="202" t="s">
        <v>64</v>
      </c>
      <c r="F261" s="140">
        <v>1200</v>
      </c>
      <c r="G261" s="202" t="s">
        <v>950</v>
      </c>
      <c r="H261" s="47">
        <v>0</v>
      </c>
      <c r="I261" s="202" t="s">
        <v>220</v>
      </c>
      <c r="J261" s="47">
        <v>4</v>
      </c>
      <c r="K261" s="211"/>
      <c r="L261" s="211"/>
      <c r="M261" s="211"/>
      <c r="N261" s="211"/>
      <c r="O261" s="211"/>
    </row>
    <row r="262" spans="1:15" x14ac:dyDescent="0.2">
      <c r="A262" s="200" t="s">
        <v>906</v>
      </c>
      <c r="B262" s="200" t="s">
        <v>1006</v>
      </c>
      <c r="C262" s="126">
        <v>734</v>
      </c>
      <c r="D262" s="139" t="s">
        <v>948</v>
      </c>
      <c r="E262" s="202" t="s">
        <v>64</v>
      </c>
      <c r="F262" s="140">
        <v>1200</v>
      </c>
      <c r="G262" s="202" t="s">
        <v>951</v>
      </c>
      <c r="H262" s="47">
        <v>0</v>
      </c>
      <c r="I262" s="202" t="s">
        <v>220</v>
      </c>
      <c r="J262" s="47">
        <v>4.5013698630136982</v>
      </c>
      <c r="K262" s="211"/>
      <c r="L262" s="211"/>
      <c r="M262" s="211"/>
      <c r="N262" s="211"/>
      <c r="O262" s="211"/>
    </row>
    <row r="263" spans="1:15" x14ac:dyDescent="0.2">
      <c r="A263" s="200" t="s">
        <v>906</v>
      </c>
      <c r="B263" s="200" t="s">
        <v>1006</v>
      </c>
      <c r="C263" s="126">
        <v>734</v>
      </c>
      <c r="D263" s="139" t="s">
        <v>948</v>
      </c>
      <c r="E263" s="202" t="s">
        <v>64</v>
      </c>
      <c r="F263" s="140">
        <v>1200</v>
      </c>
      <c r="G263" s="202" t="s">
        <v>952</v>
      </c>
      <c r="H263" s="47">
        <v>0</v>
      </c>
      <c r="I263" s="202" t="s">
        <v>220</v>
      </c>
      <c r="J263" s="47">
        <v>5</v>
      </c>
      <c r="K263" s="211"/>
      <c r="L263" s="211"/>
      <c r="M263" s="211"/>
      <c r="N263" s="211"/>
      <c r="O263" s="211"/>
    </row>
    <row r="264" spans="1:15" x14ac:dyDescent="0.2">
      <c r="A264" s="200" t="s">
        <v>906</v>
      </c>
      <c r="B264" s="200" t="s">
        <v>1006</v>
      </c>
      <c r="C264" s="126">
        <v>734</v>
      </c>
      <c r="D264" s="139" t="s">
        <v>948</v>
      </c>
      <c r="E264" s="202" t="s">
        <v>133</v>
      </c>
      <c r="F264" s="140">
        <v>30000000</v>
      </c>
      <c r="G264" s="202" t="s">
        <v>69</v>
      </c>
      <c r="H264" s="47">
        <v>0</v>
      </c>
      <c r="I264" s="202" t="s">
        <v>220</v>
      </c>
      <c r="J264" s="47">
        <v>1</v>
      </c>
      <c r="K264" s="211"/>
      <c r="L264" s="211"/>
      <c r="M264" s="211"/>
      <c r="N264" s="211"/>
      <c r="O264" s="211"/>
    </row>
    <row r="265" spans="1:15" x14ac:dyDescent="0.2">
      <c r="A265" s="200" t="s">
        <v>906</v>
      </c>
      <c r="B265" s="200" t="s">
        <v>1006</v>
      </c>
      <c r="C265" s="126">
        <v>734</v>
      </c>
      <c r="D265" s="139" t="s">
        <v>948</v>
      </c>
      <c r="E265" s="202" t="s">
        <v>133</v>
      </c>
      <c r="F265" s="140">
        <v>30000000</v>
      </c>
      <c r="G265" s="202" t="s">
        <v>613</v>
      </c>
      <c r="H265" s="47">
        <v>0</v>
      </c>
      <c r="I265" s="202" t="s">
        <v>220</v>
      </c>
      <c r="J265" s="47">
        <v>1.5013698630136987</v>
      </c>
      <c r="K265" s="211"/>
      <c r="L265" s="211"/>
      <c r="M265" s="211"/>
      <c r="N265" s="211"/>
      <c r="O265" s="211"/>
    </row>
    <row r="266" spans="1:15" x14ac:dyDescent="0.2">
      <c r="A266" s="200" t="s">
        <v>906</v>
      </c>
      <c r="B266" s="200" t="s">
        <v>1006</v>
      </c>
      <c r="C266" s="126">
        <v>734</v>
      </c>
      <c r="D266" s="139" t="s">
        <v>948</v>
      </c>
      <c r="E266" s="202" t="s">
        <v>133</v>
      </c>
      <c r="F266" s="140">
        <v>30000000</v>
      </c>
      <c r="G266" s="202" t="s">
        <v>563</v>
      </c>
      <c r="H266" s="47">
        <v>0</v>
      </c>
      <c r="I266" s="202" t="s">
        <v>220</v>
      </c>
      <c r="J266" s="47">
        <v>2</v>
      </c>
      <c r="K266" s="211"/>
      <c r="L266" s="211"/>
      <c r="M266" s="211"/>
      <c r="N266" s="211"/>
      <c r="O266" s="211"/>
    </row>
    <row r="267" spans="1:15" x14ac:dyDescent="0.2">
      <c r="A267" s="200" t="s">
        <v>906</v>
      </c>
      <c r="B267" s="200" t="s">
        <v>1006</v>
      </c>
      <c r="C267" s="126">
        <v>734</v>
      </c>
      <c r="D267" s="139" t="s">
        <v>948</v>
      </c>
      <c r="E267" s="202" t="s">
        <v>133</v>
      </c>
      <c r="F267" s="140">
        <v>30000000</v>
      </c>
      <c r="G267" s="202" t="s">
        <v>870</v>
      </c>
      <c r="H267" s="47">
        <v>0</v>
      </c>
      <c r="I267" s="202" t="s">
        <v>220</v>
      </c>
      <c r="J267" s="47">
        <v>2.5013698630136987</v>
      </c>
      <c r="K267" s="211"/>
      <c r="L267" s="211"/>
      <c r="M267" s="211"/>
      <c r="N267" s="211"/>
      <c r="O267" s="211"/>
    </row>
    <row r="268" spans="1:15" x14ac:dyDescent="0.2">
      <c r="A268" s="200" t="s">
        <v>906</v>
      </c>
      <c r="B268" s="200" t="s">
        <v>1006</v>
      </c>
      <c r="C268" s="126">
        <v>734</v>
      </c>
      <c r="D268" s="139" t="s">
        <v>948</v>
      </c>
      <c r="E268" s="202" t="s">
        <v>133</v>
      </c>
      <c r="F268" s="140">
        <v>30000000</v>
      </c>
      <c r="G268" s="202" t="s">
        <v>871</v>
      </c>
      <c r="H268" s="47">
        <v>0</v>
      </c>
      <c r="I268" s="202" t="s">
        <v>220</v>
      </c>
      <c r="J268" s="47">
        <v>3</v>
      </c>
      <c r="K268" s="211"/>
      <c r="L268" s="211"/>
      <c r="M268" s="211"/>
      <c r="N268" s="211"/>
      <c r="O268" s="211"/>
    </row>
    <row r="269" spans="1:15" x14ac:dyDescent="0.2">
      <c r="A269" s="200" t="s">
        <v>906</v>
      </c>
      <c r="B269" s="200" t="s">
        <v>1006</v>
      </c>
      <c r="C269" s="126">
        <v>734</v>
      </c>
      <c r="D269" s="139" t="s">
        <v>948</v>
      </c>
      <c r="E269" s="202" t="s">
        <v>133</v>
      </c>
      <c r="F269" s="140">
        <v>30000000</v>
      </c>
      <c r="G269" s="202" t="s">
        <v>954</v>
      </c>
      <c r="H269" s="47">
        <v>0</v>
      </c>
      <c r="I269" s="202" t="s">
        <v>220</v>
      </c>
      <c r="J269" s="47">
        <v>3.5013698630136987</v>
      </c>
      <c r="K269" s="211"/>
      <c r="L269" s="211"/>
      <c r="M269" s="211"/>
      <c r="N269" s="211"/>
      <c r="O269" s="211"/>
    </row>
    <row r="270" spans="1:15" x14ac:dyDescent="0.2">
      <c r="A270" s="200" t="s">
        <v>906</v>
      </c>
      <c r="B270" s="200" t="s">
        <v>1006</v>
      </c>
      <c r="C270" s="126">
        <v>734</v>
      </c>
      <c r="D270" s="139" t="s">
        <v>948</v>
      </c>
      <c r="E270" s="202" t="s">
        <v>133</v>
      </c>
      <c r="F270" s="140">
        <v>30000000</v>
      </c>
      <c r="G270" s="202" t="s">
        <v>955</v>
      </c>
      <c r="H270" s="47">
        <v>0</v>
      </c>
      <c r="I270" s="202" t="s">
        <v>220</v>
      </c>
      <c r="J270" s="47">
        <v>4</v>
      </c>
      <c r="K270" s="211"/>
      <c r="L270" s="211"/>
      <c r="M270" s="211"/>
      <c r="N270" s="211"/>
      <c r="O270" s="211"/>
    </row>
    <row r="271" spans="1:15" x14ac:dyDescent="0.2">
      <c r="A271" s="200" t="s">
        <v>906</v>
      </c>
      <c r="B271" s="200" t="s">
        <v>1006</v>
      </c>
      <c r="C271" s="126">
        <v>734</v>
      </c>
      <c r="D271" s="139" t="s">
        <v>948</v>
      </c>
      <c r="E271" s="202" t="s">
        <v>133</v>
      </c>
      <c r="F271" s="140">
        <v>30000000</v>
      </c>
      <c r="G271" s="202" t="s">
        <v>956</v>
      </c>
      <c r="H271" s="47">
        <v>0</v>
      </c>
      <c r="I271" s="202" t="s">
        <v>220</v>
      </c>
      <c r="J271" s="47">
        <v>4.5013698630136982</v>
      </c>
      <c r="K271" s="211"/>
      <c r="L271" s="211"/>
      <c r="M271" s="211"/>
      <c r="N271" s="211"/>
      <c r="O271" s="211"/>
    </row>
    <row r="272" spans="1:15" x14ac:dyDescent="0.2">
      <c r="A272" s="200" t="s">
        <v>906</v>
      </c>
      <c r="B272" s="200" t="s">
        <v>1006</v>
      </c>
      <c r="C272" s="126">
        <v>734</v>
      </c>
      <c r="D272" s="139" t="s">
        <v>948</v>
      </c>
      <c r="E272" s="202" t="s">
        <v>133</v>
      </c>
      <c r="F272" s="140">
        <v>30000000</v>
      </c>
      <c r="G272" s="202" t="s">
        <v>957</v>
      </c>
      <c r="H272" s="47">
        <v>0</v>
      </c>
      <c r="I272" s="202" t="s">
        <v>220</v>
      </c>
      <c r="J272" s="47">
        <v>5</v>
      </c>
      <c r="K272" s="211"/>
      <c r="L272" s="211"/>
      <c r="M272" s="211"/>
      <c r="N272" s="211"/>
      <c r="O272" s="211"/>
    </row>
    <row r="273" spans="1:15" x14ac:dyDescent="0.2">
      <c r="A273" s="200" t="s">
        <v>906</v>
      </c>
      <c r="B273" s="200" t="s">
        <v>1006</v>
      </c>
      <c r="C273" s="126">
        <v>734</v>
      </c>
      <c r="D273" s="139" t="s">
        <v>948</v>
      </c>
      <c r="E273" s="202" t="s">
        <v>64</v>
      </c>
      <c r="F273" s="140">
        <v>2625</v>
      </c>
      <c r="G273" s="202" t="s">
        <v>73</v>
      </c>
      <c r="H273" s="47">
        <v>4</v>
      </c>
      <c r="I273" s="202" t="s">
        <v>222</v>
      </c>
      <c r="J273" s="47">
        <v>4</v>
      </c>
      <c r="K273" s="211"/>
      <c r="L273" s="211"/>
      <c r="M273" s="211"/>
      <c r="N273" s="211"/>
      <c r="O273" s="211"/>
    </row>
    <row r="274" spans="1:15" x14ac:dyDescent="0.2">
      <c r="A274" s="200" t="s">
        <v>906</v>
      </c>
      <c r="B274" s="200" t="s">
        <v>1006</v>
      </c>
      <c r="C274" s="126">
        <v>734</v>
      </c>
      <c r="D274" s="139" t="s">
        <v>948</v>
      </c>
      <c r="E274" s="202" t="s">
        <v>133</v>
      </c>
      <c r="F274" s="140">
        <v>59500000</v>
      </c>
      <c r="G274" s="202" t="s">
        <v>614</v>
      </c>
      <c r="H274" s="47">
        <v>6.75</v>
      </c>
      <c r="I274" s="202" t="s">
        <v>222</v>
      </c>
      <c r="J274" s="47">
        <v>4</v>
      </c>
      <c r="K274" s="211"/>
      <c r="L274" s="211"/>
      <c r="M274" s="211"/>
      <c r="N274" s="211"/>
      <c r="O274" s="211"/>
    </row>
    <row r="275" spans="1:15" x14ac:dyDescent="0.2">
      <c r="A275" s="200" t="s">
        <v>906</v>
      </c>
      <c r="B275" s="200" t="s">
        <v>1006</v>
      </c>
      <c r="C275" s="126">
        <v>734</v>
      </c>
      <c r="D275" s="139" t="s">
        <v>948</v>
      </c>
      <c r="E275" s="202" t="s">
        <v>64</v>
      </c>
      <c r="F275" s="140">
        <v>0.1</v>
      </c>
      <c r="G275" s="202" t="s">
        <v>953</v>
      </c>
      <c r="H275" s="47">
        <v>0</v>
      </c>
      <c r="I275" s="202" t="s">
        <v>220</v>
      </c>
      <c r="J275" s="47">
        <v>5.0027397260273974</v>
      </c>
      <c r="K275" s="211"/>
      <c r="L275" s="211"/>
      <c r="M275" s="211"/>
      <c r="N275" s="211"/>
      <c r="O275" s="211"/>
    </row>
    <row r="276" spans="1:15" x14ac:dyDescent="0.2">
      <c r="A276" s="200"/>
      <c r="B276" s="200"/>
      <c r="D276" s="139"/>
      <c r="E276" s="202"/>
      <c r="F276" s="140"/>
      <c r="G276" s="202"/>
      <c r="H276" s="47"/>
      <c r="I276" s="202"/>
      <c r="J276" s="47"/>
      <c r="K276" s="211"/>
      <c r="L276" s="211"/>
      <c r="M276" s="211"/>
      <c r="N276" s="211"/>
      <c r="O276" s="211"/>
    </row>
    <row r="277" spans="1:15" x14ac:dyDescent="0.2">
      <c r="A277" s="200" t="s">
        <v>118</v>
      </c>
      <c r="B277" s="200" t="s">
        <v>1006</v>
      </c>
      <c r="C277" s="126">
        <v>779</v>
      </c>
      <c r="D277" s="139" t="s">
        <v>991</v>
      </c>
      <c r="E277" s="202" t="s">
        <v>133</v>
      </c>
      <c r="F277" s="140">
        <v>24500000</v>
      </c>
      <c r="G277" s="202" t="s">
        <v>996</v>
      </c>
      <c r="H277" s="47">
        <v>7.7</v>
      </c>
      <c r="I277" s="202" t="s">
        <v>221</v>
      </c>
      <c r="J277" s="47">
        <v>7</v>
      </c>
      <c r="K277" s="211">
        <v>24500000000</v>
      </c>
      <c r="L277" s="211">
        <v>24500000000</v>
      </c>
      <c r="M277" s="211">
        <v>24500000</v>
      </c>
      <c r="N277" s="211">
        <v>398259</v>
      </c>
      <c r="O277" s="211">
        <v>24898259</v>
      </c>
    </row>
    <row r="278" spans="1:15" x14ac:dyDescent="0.2">
      <c r="A278" s="200" t="s">
        <v>118</v>
      </c>
      <c r="B278" s="200" t="s">
        <v>1006</v>
      </c>
      <c r="C278" s="126">
        <v>779</v>
      </c>
      <c r="D278" s="139" t="s">
        <v>991</v>
      </c>
      <c r="E278" s="202" t="s">
        <v>133</v>
      </c>
      <c r="F278" s="140">
        <v>10000</v>
      </c>
      <c r="G278" s="202" t="s">
        <v>997</v>
      </c>
      <c r="H278" s="47">
        <v>0</v>
      </c>
      <c r="I278" s="202" t="s">
        <v>221</v>
      </c>
      <c r="J278" s="47">
        <v>7.25</v>
      </c>
      <c r="K278" s="211">
        <v>10000000</v>
      </c>
      <c r="L278" s="211">
        <v>10000000</v>
      </c>
      <c r="M278" s="211">
        <v>10000</v>
      </c>
      <c r="N278" s="211">
        <v>0</v>
      </c>
      <c r="O278" s="211">
        <v>10000</v>
      </c>
    </row>
    <row r="279" spans="1:15" x14ac:dyDescent="0.2">
      <c r="A279" s="200" t="s">
        <v>118</v>
      </c>
      <c r="B279" s="200" t="s">
        <v>1006</v>
      </c>
      <c r="C279" s="126">
        <v>811</v>
      </c>
      <c r="D279" s="139" t="s">
        <v>998</v>
      </c>
      <c r="E279" s="202" t="s">
        <v>133</v>
      </c>
      <c r="F279" s="140">
        <v>25000000</v>
      </c>
      <c r="G279" s="202" t="s">
        <v>999</v>
      </c>
      <c r="H279" s="47">
        <v>5.8</v>
      </c>
      <c r="I279" s="202" t="s">
        <v>221</v>
      </c>
      <c r="J279" s="47">
        <v>5.25</v>
      </c>
      <c r="K279" s="211">
        <v>25000000000</v>
      </c>
      <c r="L279" s="211">
        <v>25000000000</v>
      </c>
      <c r="M279" s="211">
        <v>25000000</v>
      </c>
      <c r="N279" s="211">
        <v>350970</v>
      </c>
      <c r="O279" s="211">
        <v>25350970</v>
      </c>
    </row>
    <row r="280" spans="1:15" x14ac:dyDescent="0.2">
      <c r="A280" s="200" t="s">
        <v>118</v>
      </c>
      <c r="B280" s="200" t="s">
        <v>1006</v>
      </c>
      <c r="C280" s="126">
        <v>811</v>
      </c>
      <c r="D280" s="139" t="s">
        <v>998</v>
      </c>
      <c r="E280" s="202" t="s">
        <v>133</v>
      </c>
      <c r="F280" s="140">
        <v>10000</v>
      </c>
      <c r="G280" s="202" t="s">
        <v>1000</v>
      </c>
      <c r="H280" s="47">
        <v>0</v>
      </c>
      <c r="I280" s="202" t="s">
        <v>221</v>
      </c>
      <c r="J280" s="47">
        <v>5.5</v>
      </c>
      <c r="K280" s="211">
        <v>10000000</v>
      </c>
      <c r="L280" s="211">
        <v>10000000</v>
      </c>
      <c r="M280" s="211">
        <v>10000</v>
      </c>
      <c r="N280" s="211">
        <v>0</v>
      </c>
      <c r="O280" s="211">
        <v>10000</v>
      </c>
    </row>
    <row r="281" spans="1:15" x14ac:dyDescent="0.2">
      <c r="A281" s="200"/>
      <c r="B281" s="200"/>
      <c r="D281" s="139"/>
      <c r="E281" s="202"/>
      <c r="F281" s="140"/>
      <c r="G281" s="202"/>
      <c r="H281" s="47"/>
      <c r="I281" s="202"/>
      <c r="J281" s="47"/>
      <c r="K281" s="211"/>
      <c r="L281" s="211"/>
      <c r="M281" s="211"/>
      <c r="N281" s="211"/>
      <c r="O281" s="211"/>
    </row>
    <row r="282" spans="1:15" x14ac:dyDescent="0.2">
      <c r="A282" s="200" t="s">
        <v>127</v>
      </c>
      <c r="B282" s="200" t="s">
        <v>1007</v>
      </c>
      <c r="C282" s="126">
        <v>815</v>
      </c>
      <c r="D282" s="139" t="s">
        <v>1008</v>
      </c>
      <c r="E282" s="202" t="s">
        <v>64</v>
      </c>
      <c r="F282" s="140">
        <v>4000</v>
      </c>
      <c r="G282" s="202"/>
      <c r="H282" s="47"/>
      <c r="I282" s="202"/>
      <c r="J282" s="47">
        <v>10</v>
      </c>
      <c r="K282" s="211"/>
      <c r="L282" s="211"/>
      <c r="M282" s="211"/>
      <c r="N282" s="211"/>
      <c r="O282" s="211"/>
    </row>
    <row r="283" spans="1:15" x14ac:dyDescent="0.2">
      <c r="A283" s="200" t="s">
        <v>1032</v>
      </c>
      <c r="B283" s="200" t="s">
        <v>1009</v>
      </c>
      <c r="C283" s="126">
        <v>815</v>
      </c>
      <c r="D283" s="139" t="s">
        <v>1010</v>
      </c>
      <c r="E283" s="202" t="s">
        <v>133</v>
      </c>
      <c r="F283" s="140">
        <v>35000000</v>
      </c>
      <c r="G283" s="202" t="s">
        <v>67</v>
      </c>
      <c r="H283" s="47">
        <v>5.6</v>
      </c>
      <c r="I283" s="202" t="s">
        <v>222</v>
      </c>
      <c r="J283" s="47">
        <v>6.5</v>
      </c>
      <c r="K283" s="211"/>
      <c r="L283" s="211"/>
      <c r="M283" s="211"/>
      <c r="N283" s="211"/>
      <c r="O283" s="211"/>
    </row>
    <row r="284" spans="1:15" x14ac:dyDescent="0.2">
      <c r="A284" s="200" t="s">
        <v>1032</v>
      </c>
      <c r="B284" s="200" t="s">
        <v>1009</v>
      </c>
      <c r="C284" s="126">
        <v>815</v>
      </c>
      <c r="D284" s="139" t="s">
        <v>1010</v>
      </c>
      <c r="E284" s="202" t="s">
        <v>133</v>
      </c>
      <c r="F284" s="140">
        <v>500000</v>
      </c>
      <c r="G284" s="202" t="s">
        <v>69</v>
      </c>
      <c r="H284" s="47">
        <v>0</v>
      </c>
      <c r="I284" s="202" t="s">
        <v>222</v>
      </c>
      <c r="J284" s="47">
        <v>6.58</v>
      </c>
      <c r="K284" s="211"/>
      <c r="L284" s="211"/>
      <c r="M284" s="211"/>
      <c r="N284" s="211"/>
      <c r="O284" s="211"/>
    </row>
    <row r="285" spans="1:15" x14ac:dyDescent="0.2">
      <c r="A285" s="200" t="s">
        <v>1015</v>
      </c>
      <c r="B285" s="200" t="s">
        <v>1009</v>
      </c>
      <c r="C285" s="126">
        <v>815</v>
      </c>
      <c r="D285" s="139" t="s">
        <v>1031</v>
      </c>
      <c r="E285" s="202" t="s">
        <v>64</v>
      </c>
      <c r="F285" s="140">
        <v>1370</v>
      </c>
      <c r="G285" s="202" t="s">
        <v>68</v>
      </c>
      <c r="H285" s="47">
        <v>2.65</v>
      </c>
      <c r="I285" s="202" t="s">
        <v>222</v>
      </c>
      <c r="J285" s="47">
        <v>6.5</v>
      </c>
      <c r="K285" s="211"/>
      <c r="L285" s="211"/>
      <c r="M285" s="211"/>
      <c r="N285" s="211"/>
      <c r="O285" s="211"/>
    </row>
    <row r="286" spans="1:15" x14ac:dyDescent="0.2">
      <c r="A286" s="200" t="s">
        <v>1015</v>
      </c>
      <c r="B286" s="200" t="s">
        <v>1009</v>
      </c>
      <c r="C286" s="126">
        <v>815</v>
      </c>
      <c r="D286" s="139" t="s">
        <v>1031</v>
      </c>
      <c r="E286" s="202" t="s">
        <v>64</v>
      </c>
      <c r="F286" s="140">
        <v>19.600000000000001</v>
      </c>
      <c r="G286" s="202" t="s">
        <v>613</v>
      </c>
      <c r="H286" s="47">
        <v>0</v>
      </c>
      <c r="I286" s="202" t="s">
        <v>222</v>
      </c>
      <c r="J286" s="47">
        <v>6.58</v>
      </c>
      <c r="K286" s="211"/>
      <c r="L286" s="211"/>
      <c r="M286" s="211"/>
      <c r="N286" s="211"/>
      <c r="O286" s="211"/>
    </row>
    <row r="287" spans="1:15" x14ac:dyDescent="0.2">
      <c r="A287" s="200" t="s">
        <v>1015</v>
      </c>
      <c r="B287" s="200" t="s">
        <v>1009</v>
      </c>
      <c r="C287" s="126">
        <v>815</v>
      </c>
      <c r="D287" s="139" t="s">
        <v>1031</v>
      </c>
      <c r="E287" s="202" t="s">
        <v>133</v>
      </c>
      <c r="F287" s="140">
        <v>49000000</v>
      </c>
      <c r="G287" s="202" t="s">
        <v>562</v>
      </c>
      <c r="H287" s="47">
        <v>6.15</v>
      </c>
      <c r="I287" s="202" t="s">
        <v>222</v>
      </c>
      <c r="J287" s="47">
        <v>9.5</v>
      </c>
      <c r="K287" s="211"/>
      <c r="L287" s="211"/>
      <c r="M287" s="211"/>
      <c r="N287" s="211"/>
      <c r="O287" s="211"/>
    </row>
    <row r="288" spans="1:15" x14ac:dyDescent="0.2">
      <c r="A288" s="200" t="s">
        <v>1015</v>
      </c>
      <c r="B288" s="200" t="s">
        <v>1009</v>
      </c>
      <c r="C288" s="126">
        <v>815</v>
      </c>
      <c r="D288" s="139" t="s">
        <v>1031</v>
      </c>
      <c r="E288" s="202" t="s">
        <v>133</v>
      </c>
      <c r="F288" s="140">
        <v>500000</v>
      </c>
      <c r="G288" s="202" t="s">
        <v>563</v>
      </c>
      <c r="H288" s="47">
        <v>0</v>
      </c>
      <c r="I288" s="202" t="s">
        <v>222</v>
      </c>
      <c r="J288" s="47">
        <v>9.58</v>
      </c>
      <c r="K288" s="211"/>
      <c r="L288" s="211"/>
      <c r="M288" s="211"/>
      <c r="N288" s="211"/>
      <c r="O288" s="211"/>
    </row>
    <row r="289" spans="1:15" x14ac:dyDescent="0.2">
      <c r="A289" s="200" t="s">
        <v>1015</v>
      </c>
      <c r="B289" s="200" t="s">
        <v>1009</v>
      </c>
      <c r="C289" s="126">
        <v>815</v>
      </c>
      <c r="D289" s="139" t="s">
        <v>1031</v>
      </c>
      <c r="E289" s="202" t="s">
        <v>64</v>
      </c>
      <c r="F289" s="140">
        <v>1900</v>
      </c>
      <c r="G289" s="202" t="s">
        <v>868</v>
      </c>
      <c r="H289" s="47">
        <v>3.1</v>
      </c>
      <c r="I289" s="202" t="s">
        <v>222</v>
      </c>
      <c r="J289" s="47">
        <v>9.5</v>
      </c>
      <c r="K289" s="211"/>
      <c r="L289" s="211"/>
      <c r="M289" s="211"/>
      <c r="N289" s="211"/>
      <c r="O289" s="211"/>
    </row>
    <row r="290" spans="1:15" x14ac:dyDescent="0.2">
      <c r="A290" s="200" t="s">
        <v>1015</v>
      </c>
      <c r="B290" s="200" t="s">
        <v>1009</v>
      </c>
      <c r="C290" s="126">
        <v>815</v>
      </c>
      <c r="D290" s="139" t="s">
        <v>1031</v>
      </c>
      <c r="E290" s="202" t="s">
        <v>64</v>
      </c>
      <c r="F290" s="140">
        <v>19.600000000000001</v>
      </c>
      <c r="G290" s="202" t="s">
        <v>870</v>
      </c>
      <c r="H290" s="47">
        <v>0</v>
      </c>
      <c r="I290" s="202" t="s">
        <v>222</v>
      </c>
      <c r="J290" s="47">
        <v>9.58</v>
      </c>
      <c r="K290" s="211"/>
      <c r="L290" s="211"/>
      <c r="M290" s="211"/>
      <c r="N290" s="211"/>
      <c r="O290" s="211"/>
    </row>
    <row r="291" spans="1:15" x14ac:dyDescent="0.2">
      <c r="A291" s="200"/>
      <c r="B291" s="200"/>
      <c r="D291" s="139"/>
      <c r="E291" s="202"/>
      <c r="F291" s="140"/>
      <c r="G291" s="202"/>
      <c r="H291" s="47"/>
      <c r="I291" s="202"/>
      <c r="J291" s="47"/>
      <c r="K291" s="211"/>
      <c r="L291" s="211"/>
      <c r="M291" s="211"/>
      <c r="N291" s="211"/>
      <c r="O291" s="211"/>
    </row>
    <row r="292" spans="1:15" x14ac:dyDescent="0.2">
      <c r="A292" s="200" t="s">
        <v>158</v>
      </c>
      <c r="B292" s="200" t="s">
        <v>1007</v>
      </c>
      <c r="C292" s="126">
        <v>827</v>
      </c>
      <c r="D292" s="139" t="s">
        <v>1017</v>
      </c>
      <c r="E292" s="202" t="s">
        <v>64</v>
      </c>
      <c r="F292" s="140">
        <v>1600</v>
      </c>
      <c r="G292" s="202"/>
      <c r="H292" s="47"/>
      <c r="I292" s="202"/>
      <c r="J292" s="47"/>
      <c r="K292" s="211"/>
      <c r="L292" s="211"/>
      <c r="M292" s="211"/>
      <c r="N292" s="211"/>
      <c r="O292" s="211"/>
    </row>
    <row r="293" spans="1:15" x14ac:dyDescent="0.2">
      <c r="A293" s="200" t="s">
        <v>158</v>
      </c>
      <c r="B293" s="200" t="s">
        <v>1009</v>
      </c>
      <c r="C293" s="126">
        <v>827</v>
      </c>
      <c r="D293" s="139" t="s">
        <v>1017</v>
      </c>
      <c r="E293" s="202" t="s">
        <v>133</v>
      </c>
      <c r="F293" s="140">
        <v>20000000</v>
      </c>
      <c r="G293" s="202" t="s">
        <v>1018</v>
      </c>
      <c r="H293" s="47">
        <v>6</v>
      </c>
      <c r="I293" s="202" t="s">
        <v>221</v>
      </c>
      <c r="J293" s="47">
        <v>6</v>
      </c>
      <c r="K293" s="211">
        <v>20000000000</v>
      </c>
      <c r="L293" s="211">
        <v>20000000000</v>
      </c>
      <c r="M293" s="211">
        <v>20000000</v>
      </c>
      <c r="N293" s="211">
        <v>95700</v>
      </c>
      <c r="O293" s="211">
        <v>20095700</v>
      </c>
    </row>
    <row r="294" spans="1:15" x14ac:dyDescent="0.2">
      <c r="A294" s="200" t="s">
        <v>158</v>
      </c>
      <c r="B294" s="200" t="s">
        <v>1009</v>
      </c>
      <c r="C294" s="126">
        <v>827</v>
      </c>
      <c r="D294" s="139" t="s">
        <v>1017</v>
      </c>
      <c r="E294" s="202" t="s">
        <v>133</v>
      </c>
      <c r="F294" s="140">
        <v>2500</v>
      </c>
      <c r="G294" s="202" t="s">
        <v>1019</v>
      </c>
      <c r="H294" s="47">
        <v>0</v>
      </c>
      <c r="I294" s="202" t="s">
        <v>221</v>
      </c>
      <c r="J294" s="47">
        <v>6.25</v>
      </c>
      <c r="K294" s="211">
        <v>2500000</v>
      </c>
      <c r="L294" s="211">
        <v>2500000</v>
      </c>
      <c r="M294" s="211">
        <v>2500</v>
      </c>
      <c r="N294" s="211">
        <v>0</v>
      </c>
      <c r="O294" s="211">
        <v>2500</v>
      </c>
    </row>
    <row r="295" spans="1:15" x14ac:dyDescent="0.2">
      <c r="A295" s="200" t="s">
        <v>1030</v>
      </c>
      <c r="B295" s="200" t="s">
        <v>1022</v>
      </c>
      <c r="C295" s="126">
        <v>827</v>
      </c>
      <c r="D295" s="139" t="s">
        <v>1017</v>
      </c>
      <c r="E295" s="202" t="s">
        <v>64</v>
      </c>
      <c r="F295" s="140">
        <v>800</v>
      </c>
      <c r="G295" s="202" t="s">
        <v>1023</v>
      </c>
      <c r="H295" s="47">
        <v>3</v>
      </c>
      <c r="I295" s="202" t="s">
        <v>221</v>
      </c>
      <c r="J295" s="47">
        <v>6</v>
      </c>
      <c r="K295" s="211"/>
      <c r="L295" s="211"/>
      <c r="M295" s="211"/>
      <c r="N295" s="211"/>
      <c r="O295" s="211"/>
    </row>
    <row r="296" spans="1:15" x14ac:dyDescent="0.2">
      <c r="A296" s="200" t="s">
        <v>1030</v>
      </c>
      <c r="B296" s="200" t="s">
        <v>1022</v>
      </c>
      <c r="C296" s="126">
        <v>827</v>
      </c>
      <c r="D296" s="139" t="s">
        <v>1017</v>
      </c>
      <c r="E296" s="202" t="s">
        <v>64</v>
      </c>
      <c r="F296" s="140">
        <v>0.1</v>
      </c>
      <c r="G296" s="202" t="s">
        <v>1024</v>
      </c>
      <c r="H296" s="47">
        <v>0</v>
      </c>
      <c r="I296" s="202" t="s">
        <v>221</v>
      </c>
      <c r="J296" s="47">
        <v>6.25</v>
      </c>
      <c r="K296" s="211"/>
      <c r="L296" s="211"/>
      <c r="M296" s="211"/>
      <c r="N296" s="211"/>
      <c r="O296" s="211"/>
    </row>
    <row r="297" spans="1:15" x14ac:dyDescent="0.2">
      <c r="A297" s="200"/>
      <c r="B297" s="200"/>
      <c r="D297" s="139"/>
      <c r="E297" s="202"/>
      <c r="F297" s="140"/>
      <c r="G297" s="202"/>
      <c r="H297" s="47"/>
      <c r="I297" s="202"/>
      <c r="J297" s="47"/>
      <c r="K297" s="211"/>
      <c r="L297" s="211"/>
      <c r="M297" s="211"/>
      <c r="N297" s="211"/>
      <c r="O297" s="211"/>
    </row>
    <row r="298" spans="1:15" ht="18.75" customHeight="1" x14ac:dyDescent="0.2">
      <c r="A298" s="48" t="s">
        <v>105</v>
      </c>
      <c r="B298" s="48"/>
      <c r="C298" s="49"/>
      <c r="D298" s="49"/>
      <c r="E298" s="50"/>
      <c r="F298" s="51"/>
      <c r="G298" s="50"/>
      <c r="H298" s="50"/>
      <c r="I298" s="50" t="s">
        <v>11</v>
      </c>
      <c r="J298" s="52"/>
      <c r="K298" s="97"/>
      <c r="L298" s="98"/>
      <c r="M298" s="99">
        <v>514037892</v>
      </c>
      <c r="N298" s="99">
        <v>16042452</v>
      </c>
      <c r="O298" s="99">
        <v>530080344</v>
      </c>
    </row>
    <row r="299" spans="1:15" ht="10.5" customHeight="1" x14ac:dyDescent="0.2">
      <c r="A299" s="57"/>
      <c r="B299" s="57"/>
      <c r="C299" s="58"/>
      <c r="D299" s="58"/>
      <c r="E299" s="201"/>
      <c r="F299" s="59"/>
      <c r="G299" s="201"/>
      <c r="H299" s="60"/>
      <c r="I299" s="61"/>
      <c r="J299" s="62"/>
      <c r="K299" s="100"/>
      <c r="L299" s="101"/>
      <c r="M299" s="101"/>
      <c r="N299" s="101"/>
      <c r="O299" s="101"/>
    </row>
    <row r="300" spans="1:15" x14ac:dyDescent="0.2">
      <c r="A300" s="280" t="s">
        <v>1045</v>
      </c>
      <c r="B300" s="280"/>
      <c r="C300" s="280"/>
      <c r="D300" s="280" t="s">
        <v>1046</v>
      </c>
      <c r="H300" s="281"/>
      <c r="I300" s="61"/>
      <c r="J300" s="62"/>
      <c r="K300" s="100"/>
    </row>
    <row r="301" spans="1:15" x14ac:dyDescent="0.2">
      <c r="A301" s="280" t="s">
        <v>865</v>
      </c>
      <c r="B301" s="280"/>
      <c r="I301" s="71"/>
    </row>
    <row r="302" spans="1:15" x14ac:dyDescent="0.2">
      <c r="A302" s="280" t="s">
        <v>866</v>
      </c>
      <c r="B302" s="280"/>
    </row>
    <row r="303" spans="1:15" x14ac:dyDescent="0.2">
      <c r="A303" s="280" t="s">
        <v>915</v>
      </c>
      <c r="B303" s="280"/>
    </row>
    <row r="304" spans="1:15" x14ac:dyDescent="0.2">
      <c r="A304" s="280" t="s">
        <v>929</v>
      </c>
      <c r="B304" s="280"/>
    </row>
    <row r="305" spans="1:15" x14ac:dyDescent="0.2">
      <c r="A305" s="280" t="s">
        <v>918</v>
      </c>
      <c r="B305" s="280"/>
    </row>
    <row r="306" spans="1:15" x14ac:dyDescent="0.2">
      <c r="A306" s="282" t="s">
        <v>941</v>
      </c>
      <c r="B306" s="282"/>
      <c r="C306" s="282"/>
    </row>
    <row r="307" spans="1:15" x14ac:dyDescent="0.2">
      <c r="A307" s="282" t="s">
        <v>944</v>
      </c>
      <c r="B307" s="282"/>
    </row>
    <row r="308" spans="1:15" x14ac:dyDescent="0.2">
      <c r="A308" s="282" t="s">
        <v>927</v>
      </c>
      <c r="B308" s="282"/>
    </row>
    <row r="309" spans="1:15" x14ac:dyDescent="0.2">
      <c r="A309" s="282" t="s">
        <v>943</v>
      </c>
      <c r="B309" s="282"/>
    </row>
    <row r="310" spans="1:15" x14ac:dyDescent="0.2">
      <c r="A310" s="200" t="s">
        <v>939</v>
      </c>
      <c r="B310" s="200"/>
      <c r="C310" s="200" t="s">
        <v>942</v>
      </c>
      <c r="H310" s="200" t="s">
        <v>945</v>
      </c>
    </row>
    <row r="311" spans="1:15" x14ac:dyDescent="0.2">
      <c r="A311" s="200" t="s">
        <v>940</v>
      </c>
      <c r="B311" s="200"/>
      <c r="C311" s="200" t="s">
        <v>947</v>
      </c>
      <c r="H311" s="200" t="s">
        <v>946</v>
      </c>
    </row>
    <row r="312" spans="1:15" x14ac:dyDescent="0.2">
      <c r="A312" s="210" t="s">
        <v>990</v>
      </c>
      <c r="J312" s="71"/>
    </row>
    <row r="313" spans="1:15" x14ac:dyDescent="0.2">
      <c r="A313" s="210" t="s">
        <v>1029</v>
      </c>
    </row>
    <row r="314" spans="1:15" x14ac:dyDescent="0.2">
      <c r="A314" s="210" t="s">
        <v>1033</v>
      </c>
    </row>
    <row r="318" spans="1:15" x14ac:dyDescent="0.2">
      <c r="C318" s="210"/>
      <c r="D318" s="210"/>
      <c r="F318" s="210"/>
      <c r="K318" s="210"/>
      <c r="L318" s="210"/>
      <c r="M318" s="210"/>
      <c r="N318" s="210"/>
      <c r="O318" s="210"/>
    </row>
    <row r="321" spans="3:15" x14ac:dyDescent="0.2">
      <c r="C321" s="283"/>
      <c r="F321" s="210"/>
      <c r="K321" s="210"/>
      <c r="L321" s="210"/>
      <c r="M321" s="210"/>
      <c r="N321" s="210"/>
      <c r="O321" s="210"/>
    </row>
    <row r="322" spans="3:15" x14ac:dyDescent="0.2">
      <c r="E322" s="284"/>
      <c r="F322" s="210"/>
      <c r="K322" s="210"/>
      <c r="L322" s="210"/>
      <c r="M322" s="210"/>
      <c r="N322" s="210"/>
      <c r="O322" s="210"/>
    </row>
  </sheetData>
  <mergeCells count="3">
    <mergeCell ref="E5:F5"/>
    <mergeCell ref="K5:L5"/>
    <mergeCell ref="E7:F7"/>
  </mergeCells>
  <pageMargins left="0.70866141732283472" right="0.70866141732283472" top="0.74803149606299213" bottom="0.74803149606299213" header="0.31496062992125984" footer="0.31496062992125984"/>
  <pageSetup paperSize="9"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9"/>
  <sheetViews>
    <sheetView workbookViewId="0">
      <selection activeCell="I23" sqref="I23"/>
    </sheetView>
  </sheetViews>
  <sheetFormatPr baseColWidth="10" defaultColWidth="11.7109375" defaultRowHeight="11.25" x14ac:dyDescent="0.2"/>
  <cols>
    <col min="1" max="1" width="21.42578125" style="210" customWidth="1"/>
    <col min="2" max="2" width="12.28515625" style="126" customWidth="1"/>
    <col min="3" max="3" width="15.85546875" style="210" customWidth="1"/>
    <col min="4" max="4" width="19.85546875" style="71" customWidth="1"/>
    <col min="5" max="5" width="14.7109375" style="71" customWidth="1"/>
    <col min="6" max="6" width="17.7109375" style="210" customWidth="1"/>
    <col min="7" max="16384" width="11.7109375" style="210"/>
  </cols>
  <sheetData>
    <row r="1" spans="1:6" x14ac:dyDescent="0.2">
      <c r="A1" s="311" t="s">
        <v>10</v>
      </c>
    </row>
    <row r="2" spans="1:6" x14ac:dyDescent="0.2">
      <c r="A2" s="267" t="s">
        <v>181</v>
      </c>
    </row>
    <row r="3" spans="1:6" x14ac:dyDescent="0.2">
      <c r="A3" s="270" t="s">
        <v>1042</v>
      </c>
    </row>
    <row r="4" spans="1:6" x14ac:dyDescent="0.2">
      <c r="A4" s="272"/>
      <c r="B4" s="202"/>
      <c r="C4" s="272"/>
      <c r="D4" s="274"/>
      <c r="E4" s="274"/>
      <c r="F4" s="272"/>
    </row>
    <row r="5" spans="1:6" ht="12.75" customHeight="1" x14ac:dyDescent="0.2">
      <c r="A5" s="314"/>
      <c r="B5" s="315"/>
      <c r="C5" s="316"/>
      <c r="D5" s="317" t="s">
        <v>21</v>
      </c>
      <c r="E5" s="318"/>
      <c r="F5" s="319" t="s">
        <v>22</v>
      </c>
    </row>
    <row r="6" spans="1:6" ht="12.75" customHeight="1" x14ac:dyDescent="0.2">
      <c r="A6" s="320" t="s">
        <v>12</v>
      </c>
      <c r="B6" s="321" t="s">
        <v>13</v>
      </c>
      <c r="C6" s="296"/>
      <c r="D6" s="322" t="s">
        <v>35</v>
      </c>
      <c r="E6" s="322" t="s">
        <v>36</v>
      </c>
      <c r="F6" s="323" t="s">
        <v>37</v>
      </c>
    </row>
    <row r="7" spans="1:6" ht="12.75" customHeight="1" x14ac:dyDescent="0.2">
      <c r="A7" s="320" t="s">
        <v>28</v>
      </c>
      <c r="B7" s="321" t="s">
        <v>51</v>
      </c>
      <c r="C7" s="321" t="s">
        <v>15</v>
      </c>
      <c r="D7" s="322" t="s">
        <v>52</v>
      </c>
      <c r="E7" s="322" t="s">
        <v>53</v>
      </c>
      <c r="F7" s="323" t="s">
        <v>54</v>
      </c>
    </row>
    <row r="8" spans="1:6" x14ac:dyDescent="0.2">
      <c r="A8" s="324"/>
      <c r="B8" s="307"/>
      <c r="C8" s="306"/>
      <c r="D8" s="308" t="s">
        <v>61</v>
      </c>
      <c r="E8" s="308" t="s">
        <v>61</v>
      </c>
      <c r="F8" s="325" t="s">
        <v>61</v>
      </c>
    </row>
    <row r="9" spans="1:6" x14ac:dyDescent="0.2">
      <c r="A9" s="272"/>
      <c r="B9" s="202"/>
      <c r="C9" s="272"/>
      <c r="D9" s="312"/>
      <c r="E9" s="312"/>
      <c r="F9" s="313"/>
    </row>
    <row r="10" spans="1:6" x14ac:dyDescent="0.2">
      <c r="A10" s="200" t="s">
        <v>75</v>
      </c>
      <c r="B10" s="202">
        <v>236</v>
      </c>
      <c r="C10" s="19" t="s">
        <v>103</v>
      </c>
      <c r="D10" s="204">
        <v>323041</v>
      </c>
      <c r="E10" s="204">
        <v>74253</v>
      </c>
      <c r="F10" s="145"/>
    </row>
    <row r="11" spans="1:6" x14ac:dyDescent="0.2">
      <c r="A11" s="200" t="s">
        <v>92</v>
      </c>
      <c r="B11" s="202">
        <v>247</v>
      </c>
      <c r="C11" s="202" t="s">
        <v>115</v>
      </c>
      <c r="D11" s="145">
        <v>90041</v>
      </c>
      <c r="E11" s="204">
        <v>28987</v>
      </c>
      <c r="F11" s="145"/>
    </row>
    <row r="12" spans="1:6" x14ac:dyDescent="0.2">
      <c r="A12" s="200" t="s">
        <v>92</v>
      </c>
      <c r="B12" s="202">
        <v>247</v>
      </c>
      <c r="C12" s="202" t="s">
        <v>116</v>
      </c>
      <c r="D12" s="145">
        <v>4254</v>
      </c>
      <c r="E12" s="204">
        <v>1372</v>
      </c>
      <c r="F12" s="145"/>
    </row>
    <row r="13" spans="1:6" x14ac:dyDescent="0.2">
      <c r="A13" s="200" t="s">
        <v>580</v>
      </c>
      <c r="B13" s="202">
        <v>282</v>
      </c>
      <c r="C13" s="202" t="s">
        <v>77</v>
      </c>
      <c r="D13" s="204">
        <v>403429</v>
      </c>
      <c r="E13" s="204">
        <v>65732</v>
      </c>
      <c r="F13" s="145"/>
    </row>
    <row r="14" spans="1:6" x14ac:dyDescent="0.2">
      <c r="A14" s="200" t="s">
        <v>580</v>
      </c>
      <c r="B14" s="202">
        <v>282</v>
      </c>
      <c r="C14" s="202" t="s">
        <v>101</v>
      </c>
      <c r="D14" s="204">
        <v>91431</v>
      </c>
      <c r="E14" s="204">
        <v>16170</v>
      </c>
      <c r="F14" s="145"/>
    </row>
    <row r="15" spans="1:6" x14ac:dyDescent="0.2">
      <c r="A15" s="200" t="s">
        <v>75</v>
      </c>
      <c r="B15" s="202">
        <v>283</v>
      </c>
      <c r="C15" s="19" t="s">
        <v>149</v>
      </c>
      <c r="D15" s="204">
        <v>329300</v>
      </c>
      <c r="E15" s="204">
        <v>150059</v>
      </c>
      <c r="F15" s="145"/>
    </row>
    <row r="16" spans="1:6" x14ac:dyDescent="0.2">
      <c r="A16" s="20" t="s">
        <v>92</v>
      </c>
      <c r="B16" s="19">
        <v>294</v>
      </c>
      <c r="C16" s="19" t="s">
        <v>129</v>
      </c>
      <c r="D16" s="204">
        <v>77251</v>
      </c>
      <c r="E16" s="204">
        <v>27210</v>
      </c>
      <c r="F16" s="145"/>
    </row>
    <row r="17" spans="1:6" x14ac:dyDescent="0.2">
      <c r="A17" s="20" t="s">
        <v>87</v>
      </c>
      <c r="B17" s="19">
        <v>294</v>
      </c>
      <c r="C17" s="19" t="s">
        <v>130</v>
      </c>
      <c r="D17" s="204">
        <v>13294</v>
      </c>
      <c r="E17" s="204">
        <v>4683</v>
      </c>
      <c r="F17" s="145"/>
    </row>
    <row r="18" spans="1:6" x14ac:dyDescent="0.2">
      <c r="A18" s="200" t="s">
        <v>662</v>
      </c>
      <c r="B18" s="202">
        <v>300</v>
      </c>
      <c r="C18" s="202" t="s">
        <v>137</v>
      </c>
      <c r="D18" s="204">
        <v>6416</v>
      </c>
      <c r="E18" s="204">
        <v>59078</v>
      </c>
      <c r="F18" s="145"/>
    </row>
    <row r="19" spans="1:6" x14ac:dyDescent="0.2">
      <c r="A19" s="200" t="s">
        <v>662</v>
      </c>
      <c r="B19" s="202">
        <v>300</v>
      </c>
      <c r="C19" s="202" t="s">
        <v>138</v>
      </c>
      <c r="D19" s="204">
        <v>1393</v>
      </c>
      <c r="E19" s="204">
        <v>12828</v>
      </c>
      <c r="F19" s="145"/>
    </row>
    <row r="20" spans="1:6" x14ac:dyDescent="0.2">
      <c r="A20" s="200" t="s">
        <v>173</v>
      </c>
      <c r="B20" s="126">
        <v>363</v>
      </c>
      <c r="C20" s="202" t="s">
        <v>192</v>
      </c>
      <c r="D20" s="204">
        <v>58854</v>
      </c>
      <c r="E20" s="204">
        <v>15956</v>
      </c>
      <c r="F20" s="145"/>
    </row>
    <row r="21" spans="1:6" x14ac:dyDescent="0.2">
      <c r="A21" s="200" t="s">
        <v>173</v>
      </c>
      <c r="B21" s="126">
        <v>363</v>
      </c>
      <c r="C21" s="202" t="s">
        <v>193</v>
      </c>
      <c r="D21" s="204">
        <v>14125</v>
      </c>
      <c r="E21" s="204">
        <v>3829</v>
      </c>
      <c r="F21" s="145"/>
    </row>
    <row r="22" spans="1:6" x14ac:dyDescent="0.2">
      <c r="A22" s="200" t="s">
        <v>862</v>
      </c>
      <c r="B22" s="126">
        <v>383</v>
      </c>
      <c r="C22" s="202" t="s">
        <v>66</v>
      </c>
      <c r="D22" s="204">
        <v>54908</v>
      </c>
      <c r="E22" s="204">
        <v>24495</v>
      </c>
      <c r="F22" s="145"/>
    </row>
    <row r="23" spans="1:6" x14ac:dyDescent="0.2">
      <c r="A23" s="200" t="s">
        <v>236</v>
      </c>
      <c r="B23" s="126">
        <v>392</v>
      </c>
      <c r="C23" s="202" t="s">
        <v>211</v>
      </c>
      <c r="D23" s="204">
        <v>140747</v>
      </c>
      <c r="E23" s="204">
        <v>7903</v>
      </c>
      <c r="F23" s="145"/>
    </row>
    <row r="24" spans="1:6" x14ac:dyDescent="0.2">
      <c r="A24" s="200" t="s">
        <v>236</v>
      </c>
      <c r="B24" s="126">
        <v>392</v>
      </c>
      <c r="C24" s="202" t="s">
        <v>462</v>
      </c>
      <c r="D24" s="204">
        <v>229</v>
      </c>
      <c r="E24" s="204">
        <v>13</v>
      </c>
      <c r="F24" s="145"/>
    </row>
    <row r="25" spans="1:6" x14ac:dyDescent="0.2">
      <c r="A25" s="200" t="s">
        <v>127</v>
      </c>
      <c r="B25" s="126">
        <v>437</v>
      </c>
      <c r="C25" s="202" t="s">
        <v>262</v>
      </c>
      <c r="D25" s="204">
        <v>70674</v>
      </c>
      <c r="E25" s="204">
        <v>30258</v>
      </c>
      <c r="F25" s="145"/>
    </row>
    <row r="26" spans="1:6" x14ac:dyDescent="0.2">
      <c r="A26" s="200" t="s">
        <v>127</v>
      </c>
      <c r="B26" s="126">
        <v>437</v>
      </c>
      <c r="C26" s="202" t="s">
        <v>263</v>
      </c>
      <c r="D26" s="204">
        <v>18484</v>
      </c>
      <c r="E26" s="204">
        <v>7913</v>
      </c>
      <c r="F26" s="145"/>
    </row>
    <row r="27" spans="1:6" x14ac:dyDescent="0.2">
      <c r="A27" s="200" t="s">
        <v>127</v>
      </c>
      <c r="B27" s="126">
        <v>437</v>
      </c>
      <c r="C27" s="202" t="s">
        <v>264</v>
      </c>
      <c r="D27" s="204">
        <v>55770</v>
      </c>
      <c r="E27" s="204">
        <v>15213</v>
      </c>
      <c r="F27" s="145"/>
    </row>
    <row r="28" spans="1:6" x14ac:dyDescent="0.2">
      <c r="A28" s="200" t="s">
        <v>173</v>
      </c>
      <c r="B28" s="126">
        <v>437</v>
      </c>
      <c r="C28" s="202" t="s">
        <v>452</v>
      </c>
      <c r="D28" s="204">
        <v>93853</v>
      </c>
      <c r="E28" s="204">
        <v>49094</v>
      </c>
      <c r="F28" s="145"/>
    </row>
    <row r="29" spans="1:6" x14ac:dyDescent="0.2">
      <c r="A29" s="200" t="s">
        <v>173</v>
      </c>
      <c r="B29" s="126">
        <v>437</v>
      </c>
      <c r="C29" s="202" t="s">
        <v>453</v>
      </c>
      <c r="D29" s="204">
        <v>24777</v>
      </c>
      <c r="E29" s="204">
        <v>12961</v>
      </c>
      <c r="F29" s="145"/>
    </row>
    <row r="30" spans="1:6" x14ac:dyDescent="0.2">
      <c r="A30" s="200" t="s">
        <v>173</v>
      </c>
      <c r="B30" s="126">
        <v>437</v>
      </c>
      <c r="C30" s="202" t="s">
        <v>454</v>
      </c>
      <c r="D30" s="204">
        <v>37988</v>
      </c>
      <c r="E30" s="204">
        <v>13192</v>
      </c>
      <c r="F30" s="145"/>
    </row>
    <row r="31" spans="1:6" x14ac:dyDescent="0.2">
      <c r="A31" s="200" t="s">
        <v>173</v>
      </c>
      <c r="B31" s="126">
        <v>437</v>
      </c>
      <c r="C31" s="202" t="s">
        <v>455</v>
      </c>
      <c r="D31" s="204">
        <v>38379</v>
      </c>
      <c r="E31" s="204">
        <v>0</v>
      </c>
      <c r="F31" s="145"/>
    </row>
    <row r="32" spans="1:6" x14ac:dyDescent="0.2">
      <c r="A32" s="200" t="s">
        <v>236</v>
      </c>
      <c r="B32" s="126">
        <v>501</v>
      </c>
      <c r="C32" s="202" t="s">
        <v>252</v>
      </c>
      <c r="D32" s="204">
        <v>64576</v>
      </c>
      <c r="E32" s="204">
        <v>15619</v>
      </c>
      <c r="F32" s="145"/>
    </row>
    <row r="33" spans="1:6" x14ac:dyDescent="0.2">
      <c r="A33" s="200" t="s">
        <v>158</v>
      </c>
      <c r="B33" s="126">
        <v>827</v>
      </c>
      <c r="C33" s="202" t="s">
        <v>1018</v>
      </c>
      <c r="D33" s="204">
        <v>0</v>
      </c>
      <c r="E33" s="204">
        <v>293480</v>
      </c>
      <c r="F33" s="145"/>
    </row>
    <row r="34" spans="1:6" x14ac:dyDescent="0.2">
      <c r="A34" s="200"/>
      <c r="C34" s="202"/>
      <c r="D34" s="204"/>
      <c r="E34" s="204"/>
      <c r="F34" s="145"/>
    </row>
    <row r="35" spans="1:6" ht="18.75" customHeight="1" x14ac:dyDescent="0.2">
      <c r="A35" s="54" t="s">
        <v>106</v>
      </c>
      <c r="B35" s="49"/>
      <c r="C35" s="50"/>
      <c r="D35" s="102">
        <v>2013214</v>
      </c>
      <c r="E35" s="102">
        <v>930298</v>
      </c>
      <c r="F35" s="102">
        <v>0</v>
      </c>
    </row>
    <row r="36" spans="1:6" ht="10.5" customHeight="1" x14ac:dyDescent="0.2">
      <c r="A36" s="64"/>
      <c r="B36" s="58"/>
      <c r="C36" s="201"/>
      <c r="D36" s="103"/>
      <c r="E36" s="103"/>
      <c r="F36" s="57"/>
    </row>
    <row r="37" spans="1:6" x14ac:dyDescent="0.2">
      <c r="A37" s="72"/>
      <c r="B37" s="73"/>
      <c r="C37" s="42"/>
      <c r="D37" s="211"/>
    </row>
    <row r="38" spans="1:6" x14ac:dyDescent="0.2">
      <c r="A38" s="72"/>
      <c r="B38" s="73"/>
      <c r="C38" s="42"/>
      <c r="D38" s="211"/>
    </row>
    <row r="40" spans="1:6" x14ac:dyDescent="0.2">
      <c r="B40" s="73"/>
      <c r="C40" s="42"/>
      <c r="D40" s="211"/>
    </row>
    <row r="41" spans="1:6" x14ac:dyDescent="0.2">
      <c r="B41" s="73"/>
      <c r="C41" s="42"/>
      <c r="D41" s="211"/>
    </row>
    <row r="42" spans="1:6" x14ac:dyDescent="0.2">
      <c r="B42" s="73"/>
      <c r="C42" s="42"/>
      <c r="D42" s="211"/>
    </row>
    <row r="43" spans="1:6" x14ac:dyDescent="0.2">
      <c r="B43" s="73"/>
      <c r="C43" s="42"/>
      <c r="D43" s="211"/>
    </row>
    <row r="44" spans="1:6" x14ac:dyDescent="0.2">
      <c r="B44" s="73"/>
      <c r="C44" s="42"/>
      <c r="D44" s="211"/>
    </row>
    <row r="45" spans="1:6" x14ac:dyDescent="0.2">
      <c r="B45" s="73"/>
      <c r="C45" s="42"/>
      <c r="D45" s="211"/>
    </row>
    <row r="46" spans="1:6" x14ac:dyDescent="0.2">
      <c r="B46" s="73"/>
      <c r="C46" s="42"/>
      <c r="D46" s="211"/>
    </row>
    <row r="47" spans="1:6" x14ac:dyDescent="0.2">
      <c r="B47" s="73"/>
      <c r="C47" s="42"/>
      <c r="D47" s="211"/>
    </row>
    <row r="48" spans="1:6" x14ac:dyDescent="0.2">
      <c r="B48" s="73"/>
      <c r="C48" s="42"/>
      <c r="D48" s="211"/>
    </row>
    <row r="55" spans="2:5" x14ac:dyDescent="0.2">
      <c r="B55" s="210"/>
      <c r="D55" s="210"/>
      <c r="E55" s="210"/>
    </row>
    <row r="58" spans="2:5" x14ac:dyDescent="0.2">
      <c r="B58" s="210"/>
      <c r="D58" s="210"/>
      <c r="E58" s="210"/>
    </row>
    <row r="59" spans="2:5" x14ac:dyDescent="0.2">
      <c r="B59" s="210"/>
      <c r="D59" s="210"/>
      <c r="E59" s="210"/>
    </row>
  </sheetData>
  <pageMargins left="0.70866141732283472" right="0.70866141732283472" top="0.74803149606299213" bottom="0.74803149606299213" header="0.31496062992125984" footer="0.31496062992125984"/>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2"/>
  <sheetViews>
    <sheetView tabSelected="1" workbookViewId="0">
      <selection activeCell="A4" sqref="A4"/>
    </sheetView>
  </sheetViews>
  <sheetFormatPr baseColWidth="10" defaultColWidth="11.7109375" defaultRowHeight="11.25" x14ac:dyDescent="0.2"/>
  <cols>
    <col min="1" max="1" width="24.42578125" style="8" customWidth="1"/>
    <col min="2" max="2" width="23.7109375" style="8" bestFit="1" customWidth="1"/>
    <col min="3" max="3" width="16.28515625" style="8" bestFit="1" customWidth="1"/>
    <col min="4" max="4" width="8.28515625" style="8" bestFit="1" customWidth="1"/>
    <col min="5" max="5" width="8.7109375" style="8" bestFit="1" customWidth="1"/>
    <col min="6" max="6" width="7" style="9" bestFit="1" customWidth="1"/>
    <col min="7" max="7" width="6.7109375" style="9" bestFit="1" customWidth="1"/>
    <col min="8" max="8" width="11.7109375" style="8" bestFit="1" customWidth="1"/>
    <col min="9" max="9" width="10.85546875" style="8" bestFit="1" customWidth="1"/>
    <col min="10" max="11" width="10.5703125" style="8" bestFit="1" customWidth="1"/>
    <col min="12" max="12" width="9.7109375" style="10" bestFit="1" customWidth="1"/>
    <col min="13" max="16384" width="11.7109375" style="5"/>
  </cols>
  <sheetData>
    <row r="1" spans="1:12" x14ac:dyDescent="0.2">
      <c r="A1" s="229" t="s">
        <v>182</v>
      </c>
      <c r="B1" s="7"/>
      <c r="C1" s="7"/>
    </row>
    <row r="2" spans="1:12" x14ac:dyDescent="0.2">
      <c r="A2" s="227" t="s">
        <v>181</v>
      </c>
      <c r="B2" s="7"/>
      <c r="C2" s="7"/>
    </row>
    <row r="3" spans="1:12" x14ac:dyDescent="0.2">
      <c r="A3" s="230" t="s">
        <v>1048</v>
      </c>
    </row>
    <row r="4" spans="1:12" x14ac:dyDescent="0.2">
      <c r="A4" s="14"/>
      <c r="B4" s="14"/>
      <c r="C4" s="14"/>
      <c r="D4" s="14"/>
      <c r="E4" s="14"/>
      <c r="F4" s="15"/>
      <c r="G4" s="15"/>
      <c r="H4" s="14"/>
      <c r="I4" s="14"/>
      <c r="J4" s="14"/>
      <c r="K4" s="14"/>
    </row>
    <row r="5" spans="1:12" ht="12.75" customHeight="1" x14ac:dyDescent="0.2">
      <c r="A5" s="241"/>
      <c r="B5" s="242" t="s">
        <v>23</v>
      </c>
      <c r="C5" s="242"/>
      <c r="D5" s="242"/>
      <c r="E5" s="243"/>
      <c r="F5" s="242" t="s">
        <v>24</v>
      </c>
      <c r="G5" s="242" t="s">
        <v>144</v>
      </c>
      <c r="H5" s="242" t="s">
        <v>25</v>
      </c>
      <c r="I5" s="242" t="s">
        <v>20</v>
      </c>
      <c r="J5" s="242" t="s">
        <v>25</v>
      </c>
      <c r="K5" s="242" t="s">
        <v>26</v>
      </c>
      <c r="L5" s="242" t="s">
        <v>27</v>
      </c>
    </row>
    <row r="6" spans="1:12" ht="12.75" customHeight="1" x14ac:dyDescent="0.2">
      <c r="A6" s="244" t="s">
        <v>38</v>
      </c>
      <c r="B6" s="245" t="s">
        <v>39</v>
      </c>
      <c r="C6" s="245" t="s">
        <v>134</v>
      </c>
      <c r="D6" s="245" t="s">
        <v>13</v>
      </c>
      <c r="E6" s="245" t="s">
        <v>15</v>
      </c>
      <c r="F6" s="245" t="s">
        <v>29</v>
      </c>
      <c r="G6" s="245" t="s">
        <v>146</v>
      </c>
      <c r="H6" s="245" t="s">
        <v>40</v>
      </c>
      <c r="I6" s="245" t="s">
        <v>41</v>
      </c>
      <c r="J6" s="245" t="s">
        <v>42</v>
      </c>
      <c r="K6" s="245" t="s">
        <v>43</v>
      </c>
      <c r="L6" s="245" t="s">
        <v>44</v>
      </c>
    </row>
    <row r="7" spans="1:12" ht="12.75" customHeight="1" x14ac:dyDescent="0.2">
      <c r="A7" s="244" t="s">
        <v>28</v>
      </c>
      <c r="B7" s="245" t="s">
        <v>55</v>
      </c>
      <c r="C7" s="245" t="s">
        <v>135</v>
      </c>
      <c r="D7" s="245" t="s">
        <v>56</v>
      </c>
      <c r="E7" s="246"/>
      <c r="F7" s="245" t="s">
        <v>57</v>
      </c>
      <c r="G7" s="245" t="s">
        <v>145</v>
      </c>
      <c r="H7" s="245" t="s">
        <v>58</v>
      </c>
      <c r="I7" s="245" t="s">
        <v>59</v>
      </c>
      <c r="J7" s="245" t="s">
        <v>34</v>
      </c>
      <c r="K7" s="247" t="s">
        <v>34</v>
      </c>
      <c r="L7" s="247" t="s">
        <v>60</v>
      </c>
    </row>
    <row r="8" spans="1:12" x14ac:dyDescent="0.2">
      <c r="A8" s="248"/>
      <c r="B8" s="249" t="s">
        <v>62</v>
      </c>
      <c r="C8" s="249"/>
      <c r="D8" s="249"/>
      <c r="E8" s="250"/>
      <c r="F8" s="251"/>
      <c r="G8" s="251"/>
      <c r="H8" s="249"/>
      <c r="I8" s="249" t="s">
        <v>61</v>
      </c>
      <c r="J8" s="249"/>
      <c r="K8" s="252"/>
      <c r="L8" s="252" t="s">
        <v>63</v>
      </c>
    </row>
    <row r="9" spans="1:12" x14ac:dyDescent="0.2">
      <c r="A9" s="14"/>
      <c r="B9" s="14"/>
      <c r="C9" s="14"/>
      <c r="D9" s="14"/>
      <c r="E9" s="14"/>
      <c r="F9" s="15"/>
      <c r="G9" s="15"/>
      <c r="H9" s="14"/>
      <c r="I9" s="14"/>
      <c r="J9" s="14"/>
      <c r="K9" s="14"/>
    </row>
    <row r="10" spans="1:12" s="210" customFormat="1" ht="15" x14ac:dyDescent="0.25">
      <c r="A10" s="253" t="s">
        <v>1047</v>
      </c>
      <c r="B10" s="201"/>
      <c r="C10" s="201"/>
      <c r="D10" s="126"/>
      <c r="E10" s="126"/>
      <c r="F10" s="28"/>
      <c r="G10" s="202"/>
      <c r="H10" s="22"/>
      <c r="I10" s="22"/>
      <c r="J10" s="22"/>
      <c r="K10" s="22"/>
      <c r="L10" s="23"/>
    </row>
    <row r="11" spans="1:12" s="210" customFormat="1" x14ac:dyDescent="0.2">
      <c r="A11" s="200"/>
      <c r="B11" s="200"/>
      <c r="C11" s="201"/>
      <c r="D11" s="126"/>
      <c r="E11" s="202"/>
      <c r="F11" s="28"/>
      <c r="G11" s="202"/>
      <c r="H11" s="22"/>
      <c r="I11" s="22"/>
      <c r="J11" s="22"/>
      <c r="K11" s="22"/>
      <c r="L11" s="23"/>
    </row>
    <row r="12" spans="1:12" s="210" customFormat="1" ht="18.75" customHeight="1" x14ac:dyDescent="0.2">
      <c r="A12" s="55" t="s">
        <v>106</v>
      </c>
      <c r="B12" s="50"/>
      <c r="C12" s="50"/>
      <c r="D12" s="50"/>
      <c r="E12" s="50"/>
      <c r="F12" s="56"/>
      <c r="G12" s="56"/>
      <c r="H12" s="48"/>
      <c r="I12" s="52"/>
      <c r="J12" s="52"/>
      <c r="K12" s="52">
        <v>0</v>
      </c>
      <c r="L12" s="48"/>
    </row>
    <row r="13" spans="1:12" ht="10.5" customHeight="1" x14ac:dyDescent="0.2">
      <c r="A13" s="65"/>
      <c r="B13" s="201"/>
      <c r="C13" s="201"/>
      <c r="D13" s="201"/>
      <c r="E13" s="201"/>
      <c r="F13" s="21"/>
      <c r="G13" s="21"/>
      <c r="H13" s="57"/>
      <c r="I13" s="57"/>
      <c r="J13" s="57"/>
      <c r="K13" s="57"/>
    </row>
    <row r="14" spans="1:12" x14ac:dyDescent="0.2">
      <c r="A14" s="69" t="s">
        <v>159</v>
      </c>
      <c r="H14" s="70"/>
      <c r="I14" s="70"/>
      <c r="J14" s="70"/>
      <c r="K14" s="70"/>
    </row>
    <row r="15" spans="1:12" s="210" customFormat="1" x14ac:dyDescent="0.2">
      <c r="A15" s="74" t="s">
        <v>107</v>
      </c>
      <c r="B15" s="201"/>
      <c r="C15" s="201"/>
      <c r="D15" s="201"/>
      <c r="E15" s="75"/>
      <c r="F15" s="76"/>
      <c r="G15" s="77"/>
      <c r="H15" s="63"/>
      <c r="I15" s="63"/>
      <c r="J15" s="63"/>
      <c r="K15" s="63"/>
      <c r="L15" s="23"/>
    </row>
    <row r="16" spans="1:12" x14ac:dyDescent="0.2">
      <c r="A16" s="78" t="s">
        <v>108</v>
      </c>
    </row>
    <row r="17" spans="1:12" x14ac:dyDescent="0.2">
      <c r="A17" s="79"/>
      <c r="H17" s="70"/>
      <c r="I17" s="70"/>
      <c r="J17" s="70"/>
      <c r="K17" s="70"/>
    </row>
    <row r="18" spans="1:12" x14ac:dyDescent="0.2">
      <c r="A18" s="79"/>
      <c r="H18" s="70"/>
      <c r="I18" s="70"/>
      <c r="J18" s="70"/>
      <c r="K18" s="70"/>
    </row>
    <row r="19" spans="1:12" x14ac:dyDescent="0.2">
      <c r="A19" s="79"/>
      <c r="H19" s="70"/>
      <c r="I19" s="70"/>
      <c r="J19" s="70"/>
      <c r="K19" s="70"/>
    </row>
    <row r="20" spans="1:12" x14ac:dyDescent="0.2">
      <c r="A20" s="79"/>
      <c r="H20" s="70"/>
      <c r="I20" s="70"/>
      <c r="J20" s="70"/>
      <c r="K20" s="70"/>
    </row>
    <row r="21" spans="1:12" x14ac:dyDescent="0.2">
      <c r="A21" s="79"/>
      <c r="H21" s="70"/>
      <c r="I21" s="70"/>
      <c r="J21" s="70"/>
      <c r="K21" s="70"/>
    </row>
    <row r="22" spans="1:12" x14ac:dyDescent="0.2">
      <c r="A22" s="79"/>
      <c r="H22" s="70"/>
      <c r="I22" s="70"/>
      <c r="J22" s="70"/>
      <c r="K22" s="70"/>
    </row>
    <row r="23" spans="1:12" x14ac:dyDescent="0.2">
      <c r="A23" s="79"/>
      <c r="H23" s="70"/>
      <c r="I23" s="70"/>
      <c r="J23" s="70"/>
      <c r="K23" s="70"/>
    </row>
    <row r="24" spans="1:12" x14ac:dyDescent="0.2">
      <c r="A24" s="79"/>
      <c r="H24" s="70"/>
      <c r="I24" s="70"/>
      <c r="J24" s="70"/>
      <c r="K24" s="70"/>
    </row>
    <row r="25" spans="1:12" x14ac:dyDescent="0.2">
      <c r="A25" s="5"/>
      <c r="H25" s="70"/>
      <c r="I25" s="70"/>
      <c r="J25" s="70"/>
      <c r="K25" s="70"/>
    </row>
    <row r="32" spans="1:12" x14ac:dyDescent="0.2">
      <c r="A32" s="5"/>
      <c r="B32" s="5"/>
      <c r="C32" s="5"/>
      <c r="D32" s="5"/>
      <c r="E32" s="5"/>
      <c r="F32" s="5"/>
      <c r="G32" s="5"/>
      <c r="H32" s="5"/>
      <c r="I32" s="5"/>
      <c r="J32" s="5"/>
      <c r="K32" s="5"/>
      <c r="L32" s="5"/>
    </row>
  </sheetData>
  <pageMargins left="0.70866141732283472" right="0.70866141732283472" top="0.74803149606299213" bottom="0.74803149606299213" header="0.31496062992125984" footer="0.31496062992125984"/>
  <pageSetup paperSize="9" scale="9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68"/>
  <sheetViews>
    <sheetView showGridLines="0" zoomScaleNormal="100" workbookViewId="0">
      <pane ySplit="2" topLeftCell="A120" activePane="bottomLeft" state="frozen"/>
      <selection pane="bottomLeft" activeCell="E132" sqref="E132"/>
    </sheetView>
  </sheetViews>
  <sheetFormatPr baseColWidth="10" defaultColWidth="11.42578125" defaultRowHeight="12.75" x14ac:dyDescent="0.2"/>
  <cols>
    <col min="1" max="1" width="9" style="106" customWidth="1"/>
    <col min="2" max="2" width="10" style="106" customWidth="1"/>
    <col min="3" max="3" width="14.85546875" style="8" customWidth="1"/>
    <col min="4" max="4" width="21.140625" style="8" customWidth="1"/>
    <col min="5" max="5" width="45.5703125" style="8" customWidth="1"/>
    <col min="6" max="6" width="45" style="8" customWidth="1"/>
    <col min="7" max="7" width="11.42578125" style="107"/>
    <col min="8" max="9" width="11.42578125" style="8"/>
    <col min="10" max="10" width="16.42578125" style="8" customWidth="1"/>
    <col min="11" max="11" width="7.5703125" style="8" bestFit="1" customWidth="1"/>
    <col min="12" max="16384" width="11.42578125" style="8"/>
  </cols>
  <sheetData>
    <row r="1" spans="1:11" ht="11.25" x14ac:dyDescent="0.2">
      <c r="A1" s="215" t="s">
        <v>280</v>
      </c>
      <c r="B1" s="216"/>
      <c r="C1" s="216"/>
      <c r="D1" s="216"/>
      <c r="E1" s="216"/>
      <c r="F1" s="217"/>
      <c r="G1" s="8"/>
    </row>
    <row r="2" spans="1:11" ht="11.25" x14ac:dyDescent="0.2">
      <c r="A2" s="218" t="s">
        <v>281</v>
      </c>
      <c r="B2" s="219" t="s">
        <v>282</v>
      </c>
      <c r="C2" s="219" t="s">
        <v>283</v>
      </c>
      <c r="D2" s="220" t="s">
        <v>284</v>
      </c>
      <c r="E2" s="219" t="s">
        <v>285</v>
      </c>
      <c r="F2" s="221" t="s">
        <v>286</v>
      </c>
      <c r="G2" s="8"/>
    </row>
    <row r="3" spans="1:11" ht="33.75" x14ac:dyDescent="0.2">
      <c r="A3" s="108">
        <v>193</v>
      </c>
      <c r="B3" s="109" t="s">
        <v>74</v>
      </c>
      <c r="C3" s="109" t="s">
        <v>287</v>
      </c>
      <c r="D3" s="109" t="s">
        <v>288</v>
      </c>
      <c r="E3" s="110" t="s">
        <v>289</v>
      </c>
      <c r="F3" s="111" t="s">
        <v>290</v>
      </c>
    </row>
    <row r="4" spans="1:11" ht="33.75" x14ac:dyDescent="0.2">
      <c r="A4" s="112">
        <v>199</v>
      </c>
      <c r="B4" s="113" t="s">
        <v>81</v>
      </c>
      <c r="C4" s="113" t="s">
        <v>287</v>
      </c>
      <c r="D4" s="113" t="s">
        <v>288</v>
      </c>
      <c r="E4" s="114" t="s">
        <v>289</v>
      </c>
      <c r="F4" s="115" t="s">
        <v>291</v>
      </c>
    </row>
    <row r="5" spans="1:11" ht="45" x14ac:dyDescent="0.2">
      <c r="A5" s="108">
        <v>202</v>
      </c>
      <c r="B5" s="109" t="s">
        <v>84</v>
      </c>
      <c r="C5" s="109" t="s">
        <v>287</v>
      </c>
      <c r="D5" s="109" t="s">
        <v>288</v>
      </c>
      <c r="E5" s="110" t="s">
        <v>292</v>
      </c>
      <c r="F5" s="111" t="s">
        <v>293</v>
      </c>
    </row>
    <row r="6" spans="1:11" x14ac:dyDescent="0.2">
      <c r="A6" s="112">
        <v>211</v>
      </c>
      <c r="B6" s="113" t="s">
        <v>124</v>
      </c>
      <c r="C6" s="113" t="s">
        <v>294</v>
      </c>
      <c r="D6" s="113" t="s">
        <v>288</v>
      </c>
      <c r="E6" s="113" t="s">
        <v>295</v>
      </c>
      <c r="F6" s="113" t="s">
        <v>296</v>
      </c>
    </row>
    <row r="7" spans="1:11" ht="22.5" x14ac:dyDescent="0.2">
      <c r="A7" s="108">
        <v>221</v>
      </c>
      <c r="B7" s="109" t="s">
        <v>89</v>
      </c>
      <c r="C7" s="109" t="s">
        <v>294</v>
      </c>
      <c r="D7" s="109" t="s">
        <v>297</v>
      </c>
      <c r="E7" s="113" t="s">
        <v>298</v>
      </c>
      <c r="F7" s="113" t="s">
        <v>299</v>
      </c>
      <c r="K7" s="9"/>
    </row>
    <row r="8" spans="1:11" x14ac:dyDescent="0.2">
      <c r="A8" s="112">
        <v>225</v>
      </c>
      <c r="B8" s="113" t="s">
        <v>93</v>
      </c>
      <c r="C8" s="113" t="s">
        <v>300</v>
      </c>
      <c r="D8" s="113" t="s">
        <v>301</v>
      </c>
      <c r="E8" s="113" t="s">
        <v>302</v>
      </c>
      <c r="F8" s="113" t="s">
        <v>303</v>
      </c>
    </row>
    <row r="9" spans="1:11" x14ac:dyDescent="0.2">
      <c r="A9" s="108">
        <v>226</v>
      </c>
      <c r="B9" s="109" t="s">
        <v>96</v>
      </c>
      <c r="C9" s="109" t="s">
        <v>294</v>
      </c>
      <c r="D9" s="109" t="s">
        <v>288</v>
      </c>
      <c r="E9" s="109" t="s">
        <v>304</v>
      </c>
      <c r="F9" s="109" t="s">
        <v>141</v>
      </c>
    </row>
    <row r="10" spans="1:11" x14ac:dyDescent="0.2">
      <c r="A10" s="112">
        <v>228</v>
      </c>
      <c r="B10" s="113" t="s">
        <v>98</v>
      </c>
      <c r="C10" s="113" t="s">
        <v>300</v>
      </c>
      <c r="D10" s="113" t="s">
        <v>301</v>
      </c>
      <c r="E10" s="113" t="s">
        <v>305</v>
      </c>
      <c r="F10" s="113" t="s">
        <v>305</v>
      </c>
    </row>
    <row r="11" spans="1:11" ht="22.5" x14ac:dyDescent="0.2">
      <c r="A11" s="108">
        <v>233</v>
      </c>
      <c r="B11" s="109" t="s">
        <v>99</v>
      </c>
      <c r="C11" s="109" t="s">
        <v>294</v>
      </c>
      <c r="D11" s="109" t="s">
        <v>306</v>
      </c>
      <c r="E11" s="113" t="s">
        <v>307</v>
      </c>
      <c r="F11" s="113" t="s">
        <v>308</v>
      </c>
    </row>
    <row r="12" spans="1:11" ht="22.5" x14ac:dyDescent="0.2">
      <c r="A12" s="112">
        <v>236</v>
      </c>
      <c r="B12" s="113" t="s">
        <v>102</v>
      </c>
      <c r="C12" s="113" t="s">
        <v>287</v>
      </c>
      <c r="D12" s="113" t="s">
        <v>301</v>
      </c>
      <c r="E12" s="113" t="s">
        <v>309</v>
      </c>
      <c r="F12" s="113" t="s">
        <v>310</v>
      </c>
    </row>
    <row r="13" spans="1:11" x14ac:dyDescent="0.2">
      <c r="A13" s="108">
        <v>239</v>
      </c>
      <c r="B13" s="109" t="s">
        <v>109</v>
      </c>
      <c r="C13" s="109" t="s">
        <v>311</v>
      </c>
      <c r="D13" s="109" t="s">
        <v>288</v>
      </c>
      <c r="E13" s="109" t="s">
        <v>312</v>
      </c>
      <c r="F13" s="109" t="s">
        <v>312</v>
      </c>
    </row>
    <row r="14" spans="1:11" x14ac:dyDescent="0.2">
      <c r="A14" s="112">
        <v>243</v>
      </c>
      <c r="B14" s="113" t="s">
        <v>110</v>
      </c>
      <c r="C14" s="113" t="s">
        <v>311</v>
      </c>
      <c r="D14" s="113" t="s">
        <v>288</v>
      </c>
      <c r="E14" s="113" t="s">
        <v>313</v>
      </c>
      <c r="F14" s="113" t="s">
        <v>313</v>
      </c>
    </row>
    <row r="15" spans="1:11" ht="22.5" x14ac:dyDescent="0.2">
      <c r="A15" s="108">
        <v>245</v>
      </c>
      <c r="B15" s="109" t="s">
        <v>111</v>
      </c>
      <c r="C15" s="109" t="s">
        <v>294</v>
      </c>
      <c r="D15" s="109" t="s">
        <v>297</v>
      </c>
      <c r="E15" s="113" t="s">
        <v>314</v>
      </c>
      <c r="F15" s="113" t="s">
        <v>315</v>
      </c>
    </row>
    <row r="16" spans="1:11" ht="22.5" x14ac:dyDescent="0.2">
      <c r="A16" s="112">
        <v>247</v>
      </c>
      <c r="B16" s="113" t="s">
        <v>114</v>
      </c>
      <c r="C16" s="113" t="s">
        <v>294</v>
      </c>
      <c r="D16" s="113" t="s">
        <v>297</v>
      </c>
      <c r="E16" s="113" t="s">
        <v>316</v>
      </c>
      <c r="F16" s="113" t="s">
        <v>317</v>
      </c>
      <c r="K16" s="9"/>
    </row>
    <row r="17" spans="1:6" x14ac:dyDescent="0.2">
      <c r="A17" s="108">
        <v>262</v>
      </c>
      <c r="B17" s="109" t="s">
        <v>119</v>
      </c>
      <c r="C17" s="109" t="s">
        <v>318</v>
      </c>
      <c r="D17" s="109" t="s">
        <v>288</v>
      </c>
      <c r="E17" s="109" t="s">
        <v>319</v>
      </c>
      <c r="F17" s="109" t="s">
        <v>319</v>
      </c>
    </row>
    <row r="18" spans="1:6" ht="22.5" x14ac:dyDescent="0.2">
      <c r="A18" s="112">
        <v>265</v>
      </c>
      <c r="B18" s="113" t="s">
        <v>120</v>
      </c>
      <c r="C18" s="113" t="s">
        <v>320</v>
      </c>
      <c r="D18" s="113" t="s">
        <v>297</v>
      </c>
      <c r="E18" s="113" t="s">
        <v>321</v>
      </c>
      <c r="F18" s="113" t="s">
        <v>322</v>
      </c>
    </row>
    <row r="19" spans="1:6" x14ac:dyDescent="0.2">
      <c r="A19" s="108">
        <v>270</v>
      </c>
      <c r="B19" s="109" t="s">
        <v>121</v>
      </c>
      <c r="C19" s="109" t="s">
        <v>300</v>
      </c>
      <c r="D19" s="109" t="s">
        <v>301</v>
      </c>
      <c r="E19" s="109" t="s">
        <v>305</v>
      </c>
      <c r="F19" s="109" t="s">
        <v>305</v>
      </c>
    </row>
    <row r="20" spans="1:6" ht="22.5" x14ac:dyDescent="0.2">
      <c r="A20" s="112">
        <v>271</v>
      </c>
      <c r="B20" s="113" t="s">
        <v>122</v>
      </c>
      <c r="C20" s="113" t="s">
        <v>323</v>
      </c>
      <c r="D20" s="113" t="s">
        <v>297</v>
      </c>
      <c r="E20" s="113" t="s">
        <v>324</v>
      </c>
      <c r="F20" s="113" t="s">
        <v>325</v>
      </c>
    </row>
    <row r="21" spans="1:6" ht="22.5" x14ac:dyDescent="0.2">
      <c r="A21" s="108">
        <v>278</v>
      </c>
      <c r="B21" s="109" t="s">
        <v>326</v>
      </c>
      <c r="C21" s="109" t="s">
        <v>327</v>
      </c>
      <c r="D21" s="109" t="s">
        <v>288</v>
      </c>
      <c r="E21" s="109" t="s">
        <v>328</v>
      </c>
      <c r="F21" s="109" t="s">
        <v>328</v>
      </c>
    </row>
    <row r="22" spans="1:6" ht="22.5" x14ac:dyDescent="0.2">
      <c r="A22" s="112">
        <v>280</v>
      </c>
      <c r="B22" s="113" t="s">
        <v>7</v>
      </c>
      <c r="C22" s="113" t="s">
        <v>294</v>
      </c>
      <c r="D22" s="113" t="s">
        <v>329</v>
      </c>
      <c r="E22" s="113" t="s">
        <v>330</v>
      </c>
      <c r="F22" s="113" t="s">
        <v>331</v>
      </c>
    </row>
    <row r="23" spans="1:6" ht="22.5" x14ac:dyDescent="0.2">
      <c r="A23" s="108">
        <v>282</v>
      </c>
      <c r="B23" s="109" t="s">
        <v>6</v>
      </c>
      <c r="C23" s="109" t="s">
        <v>323</v>
      </c>
      <c r="D23" s="109" t="s">
        <v>297</v>
      </c>
      <c r="E23" s="113" t="s">
        <v>332</v>
      </c>
      <c r="F23" s="113" t="s">
        <v>333</v>
      </c>
    </row>
    <row r="24" spans="1:6" ht="22.5" x14ac:dyDescent="0.2">
      <c r="A24" s="112">
        <v>283</v>
      </c>
      <c r="B24" s="113" t="s">
        <v>8</v>
      </c>
      <c r="C24" s="113" t="s">
        <v>287</v>
      </c>
      <c r="D24" s="113" t="s">
        <v>301</v>
      </c>
      <c r="E24" s="113" t="s">
        <v>334</v>
      </c>
      <c r="F24" s="116" t="s">
        <v>335</v>
      </c>
    </row>
    <row r="25" spans="1:6" x14ac:dyDescent="0.2">
      <c r="A25" s="108">
        <v>290</v>
      </c>
      <c r="B25" s="109" t="s">
        <v>125</v>
      </c>
      <c r="C25" s="109" t="s">
        <v>323</v>
      </c>
      <c r="D25" s="109" t="s">
        <v>547</v>
      </c>
      <c r="E25" s="109"/>
      <c r="F25" s="109" t="s">
        <v>337</v>
      </c>
    </row>
    <row r="26" spans="1:6" ht="22.5" x14ac:dyDescent="0.2">
      <c r="A26" s="112">
        <v>294</v>
      </c>
      <c r="B26" s="113" t="s">
        <v>128</v>
      </c>
      <c r="C26" s="113" t="s">
        <v>294</v>
      </c>
      <c r="D26" s="113" t="s">
        <v>297</v>
      </c>
      <c r="E26" s="114" t="s">
        <v>338</v>
      </c>
      <c r="F26" s="114" t="s">
        <v>339</v>
      </c>
    </row>
    <row r="27" spans="1:6" ht="22.5" x14ac:dyDescent="0.2">
      <c r="A27" s="108">
        <v>295</v>
      </c>
      <c r="B27" s="109" t="s">
        <v>132</v>
      </c>
      <c r="C27" s="109" t="s">
        <v>323</v>
      </c>
      <c r="D27" s="109" t="s">
        <v>340</v>
      </c>
      <c r="E27" s="109" t="s">
        <v>341</v>
      </c>
      <c r="F27" s="109" t="s">
        <v>341</v>
      </c>
    </row>
    <row r="28" spans="1:6" x14ac:dyDescent="0.2">
      <c r="A28" s="112">
        <v>299</v>
      </c>
      <c r="B28" s="113" t="s">
        <v>136</v>
      </c>
      <c r="C28" s="113" t="s">
        <v>323</v>
      </c>
      <c r="D28" s="113" t="s">
        <v>547</v>
      </c>
      <c r="E28" s="113"/>
      <c r="F28" s="113" t="s">
        <v>337</v>
      </c>
    </row>
    <row r="29" spans="1:6" x14ac:dyDescent="0.2">
      <c r="A29" s="108">
        <v>300</v>
      </c>
      <c r="B29" s="109" t="s">
        <v>140</v>
      </c>
      <c r="C29" s="109" t="s">
        <v>320</v>
      </c>
      <c r="D29" s="109" t="s">
        <v>301</v>
      </c>
      <c r="E29" s="109" t="s">
        <v>342</v>
      </c>
      <c r="F29" s="109" t="s">
        <v>343</v>
      </c>
    </row>
    <row r="30" spans="1:6" x14ac:dyDescent="0.2">
      <c r="A30" s="112">
        <v>304</v>
      </c>
      <c r="B30" s="113" t="s">
        <v>344</v>
      </c>
      <c r="C30" s="113" t="s">
        <v>318</v>
      </c>
      <c r="D30" s="113" t="s">
        <v>345</v>
      </c>
      <c r="E30" s="113" t="s">
        <v>346</v>
      </c>
      <c r="F30" s="113" t="s">
        <v>347</v>
      </c>
    </row>
    <row r="31" spans="1:6" x14ac:dyDescent="0.2">
      <c r="A31" s="112" t="s">
        <v>348</v>
      </c>
      <c r="B31" s="113" t="s">
        <v>142</v>
      </c>
      <c r="C31" s="113" t="s">
        <v>294</v>
      </c>
      <c r="D31" s="113" t="s">
        <v>349</v>
      </c>
      <c r="E31" s="113" t="s">
        <v>350</v>
      </c>
      <c r="F31" s="113" t="s">
        <v>351</v>
      </c>
    </row>
    <row r="32" spans="1:6" x14ac:dyDescent="0.2">
      <c r="A32" s="108">
        <v>311</v>
      </c>
      <c r="B32" s="109" t="s">
        <v>352</v>
      </c>
      <c r="C32" s="109" t="s">
        <v>318</v>
      </c>
      <c r="D32" s="109" t="s">
        <v>353</v>
      </c>
      <c r="E32" s="109" t="s">
        <v>354</v>
      </c>
      <c r="F32" s="109" t="s">
        <v>355</v>
      </c>
    </row>
    <row r="33" spans="1:11" x14ac:dyDescent="0.2">
      <c r="A33" s="112">
        <v>312</v>
      </c>
      <c r="B33" s="113" t="s">
        <v>356</v>
      </c>
      <c r="C33" s="113" t="s">
        <v>357</v>
      </c>
      <c r="D33" s="113" t="s">
        <v>288</v>
      </c>
      <c r="E33" s="113" t="s">
        <v>223</v>
      </c>
      <c r="F33" s="113" t="s">
        <v>223</v>
      </c>
    </row>
    <row r="34" spans="1:11" ht="22.5" x14ac:dyDescent="0.2">
      <c r="A34" s="108">
        <v>313</v>
      </c>
      <c r="B34" s="109" t="s">
        <v>358</v>
      </c>
      <c r="C34" s="109" t="s">
        <v>516</v>
      </c>
      <c r="D34" s="109" t="s">
        <v>359</v>
      </c>
      <c r="E34" s="113" t="s">
        <v>360</v>
      </c>
      <c r="F34" s="109" t="s">
        <v>361</v>
      </c>
    </row>
    <row r="35" spans="1:11" ht="22.5" x14ac:dyDescent="0.2">
      <c r="A35" s="112">
        <v>315</v>
      </c>
      <c r="B35" s="113" t="s">
        <v>143</v>
      </c>
      <c r="C35" s="113" t="s">
        <v>362</v>
      </c>
      <c r="D35" s="113" t="s">
        <v>548</v>
      </c>
      <c r="E35" s="113"/>
      <c r="F35" s="113" t="s">
        <v>337</v>
      </c>
    </row>
    <row r="36" spans="1:11" x14ac:dyDescent="0.2">
      <c r="A36" s="108">
        <v>316</v>
      </c>
      <c r="B36" s="109" t="s">
        <v>143</v>
      </c>
      <c r="C36" s="109" t="s">
        <v>323</v>
      </c>
      <c r="D36" s="109" t="s">
        <v>547</v>
      </c>
      <c r="E36" s="109"/>
      <c r="F36" s="109" t="s">
        <v>337</v>
      </c>
    </row>
    <row r="37" spans="1:11" x14ac:dyDescent="0.2">
      <c r="A37" s="112">
        <v>319</v>
      </c>
      <c r="B37" s="113" t="s">
        <v>147</v>
      </c>
      <c r="C37" s="113" t="s">
        <v>300</v>
      </c>
      <c r="D37" s="113" t="s">
        <v>301</v>
      </c>
      <c r="E37" s="113" t="s">
        <v>305</v>
      </c>
      <c r="F37" s="113" t="s">
        <v>305</v>
      </c>
    </row>
    <row r="38" spans="1:11" ht="22.5" x14ac:dyDescent="0.2">
      <c r="A38" s="108">
        <v>322</v>
      </c>
      <c r="B38" s="109" t="s">
        <v>157</v>
      </c>
      <c r="C38" s="109" t="s">
        <v>323</v>
      </c>
      <c r="D38" s="109" t="s">
        <v>297</v>
      </c>
      <c r="E38" s="113" t="s">
        <v>363</v>
      </c>
      <c r="F38" s="113" t="s">
        <v>315</v>
      </c>
      <c r="K38" s="9"/>
    </row>
    <row r="39" spans="1:11" x14ac:dyDescent="0.2">
      <c r="A39" s="112">
        <v>323</v>
      </c>
      <c r="B39" s="113" t="s">
        <v>364</v>
      </c>
      <c r="C39" s="113" t="s">
        <v>357</v>
      </c>
      <c r="D39" s="113" t="s">
        <v>365</v>
      </c>
      <c r="E39" s="113" t="s">
        <v>366</v>
      </c>
      <c r="F39" s="113" t="s">
        <v>367</v>
      </c>
      <c r="K39" s="9"/>
    </row>
    <row r="40" spans="1:11" s="26" customFormat="1" ht="22.5" x14ac:dyDescent="0.2">
      <c r="A40" s="117">
        <v>330</v>
      </c>
      <c r="B40" s="118" t="s">
        <v>161</v>
      </c>
      <c r="C40" s="118" t="s">
        <v>320</v>
      </c>
      <c r="D40" s="118" t="s">
        <v>368</v>
      </c>
      <c r="E40" s="118" t="s">
        <v>369</v>
      </c>
      <c r="F40" s="118" t="s">
        <v>369</v>
      </c>
      <c r="G40" s="119"/>
      <c r="K40" s="21"/>
    </row>
    <row r="41" spans="1:11" s="26" customFormat="1" ht="22.5" x14ac:dyDescent="0.2">
      <c r="A41" s="120">
        <v>331</v>
      </c>
      <c r="B41" s="116" t="s">
        <v>162</v>
      </c>
      <c r="C41" s="116" t="s">
        <v>362</v>
      </c>
      <c r="D41" s="116" t="s">
        <v>370</v>
      </c>
      <c r="E41" s="116" t="s">
        <v>371</v>
      </c>
      <c r="F41" s="116" t="s">
        <v>372</v>
      </c>
      <c r="G41" s="119"/>
      <c r="K41" s="21"/>
    </row>
    <row r="42" spans="1:11" s="26" customFormat="1" ht="22.5" x14ac:dyDescent="0.2">
      <c r="A42" s="120">
        <v>332</v>
      </c>
      <c r="B42" s="116" t="s">
        <v>162</v>
      </c>
      <c r="C42" s="116" t="s">
        <v>373</v>
      </c>
      <c r="D42" s="116" t="s">
        <v>374</v>
      </c>
      <c r="E42" s="116" t="s">
        <v>375</v>
      </c>
      <c r="F42" s="116" t="s">
        <v>376</v>
      </c>
      <c r="G42" s="119"/>
      <c r="K42" s="21"/>
    </row>
    <row r="43" spans="1:11" s="26" customFormat="1" x14ac:dyDescent="0.2">
      <c r="A43" s="117" t="s">
        <v>377</v>
      </c>
      <c r="B43" s="118" t="s">
        <v>163</v>
      </c>
      <c r="C43" s="118" t="s">
        <v>294</v>
      </c>
      <c r="D43" s="118" t="s">
        <v>349</v>
      </c>
      <c r="E43" s="118" t="s">
        <v>350</v>
      </c>
      <c r="F43" s="118" t="s">
        <v>351</v>
      </c>
      <c r="G43" s="119"/>
      <c r="K43" s="21"/>
    </row>
    <row r="44" spans="1:11" s="26" customFormat="1" x14ac:dyDescent="0.2">
      <c r="A44" s="120" t="s">
        <v>378</v>
      </c>
      <c r="B44" s="116" t="s">
        <v>165</v>
      </c>
      <c r="C44" s="116" t="s">
        <v>515</v>
      </c>
      <c r="D44" s="116" t="s">
        <v>301</v>
      </c>
      <c r="E44" s="116" t="s">
        <v>379</v>
      </c>
      <c r="F44" s="116" t="s">
        <v>379</v>
      </c>
      <c r="G44" s="119"/>
      <c r="K44" s="21"/>
    </row>
    <row r="45" spans="1:11" s="26" customFormat="1" x14ac:dyDescent="0.2">
      <c r="A45" s="117">
        <v>338</v>
      </c>
      <c r="B45" s="118" t="s">
        <v>380</v>
      </c>
      <c r="C45" s="118" t="s">
        <v>318</v>
      </c>
      <c r="D45" s="118" t="s">
        <v>288</v>
      </c>
      <c r="E45" s="116" t="s">
        <v>381</v>
      </c>
      <c r="F45" s="116" t="s">
        <v>381</v>
      </c>
      <c r="G45" s="119"/>
      <c r="K45" s="21"/>
    </row>
    <row r="46" spans="1:11" s="26" customFormat="1" x14ac:dyDescent="0.2">
      <c r="A46" s="120">
        <v>341</v>
      </c>
      <c r="B46" s="116" t="s">
        <v>166</v>
      </c>
      <c r="C46" s="116" t="s">
        <v>300</v>
      </c>
      <c r="D46" s="116" t="s">
        <v>288</v>
      </c>
      <c r="E46" s="116" t="s">
        <v>382</v>
      </c>
      <c r="F46" s="116" t="s">
        <v>382</v>
      </c>
      <c r="G46" s="119"/>
      <c r="K46" s="21"/>
    </row>
    <row r="47" spans="1:11" s="26" customFormat="1" ht="22.5" x14ac:dyDescent="0.2">
      <c r="A47" s="117">
        <v>342</v>
      </c>
      <c r="B47" s="118" t="s">
        <v>167</v>
      </c>
      <c r="C47" s="118" t="s">
        <v>323</v>
      </c>
      <c r="D47" s="118" t="s">
        <v>383</v>
      </c>
      <c r="E47" s="116" t="s">
        <v>341</v>
      </c>
      <c r="F47" s="118" t="s">
        <v>341</v>
      </c>
      <c r="G47" s="119"/>
      <c r="K47" s="21"/>
    </row>
    <row r="48" spans="1:11" s="26" customFormat="1" x14ac:dyDescent="0.2">
      <c r="A48" s="120">
        <v>346</v>
      </c>
      <c r="B48" s="116" t="s">
        <v>188</v>
      </c>
      <c r="C48" s="116" t="s">
        <v>318</v>
      </c>
      <c r="D48" s="116" t="s">
        <v>353</v>
      </c>
      <c r="E48" s="116" t="s">
        <v>384</v>
      </c>
      <c r="F48" s="116" t="s">
        <v>355</v>
      </c>
      <c r="G48" s="119"/>
    </row>
    <row r="49" spans="1:11" s="26" customFormat="1" ht="22.5" x14ac:dyDescent="0.2">
      <c r="A49" s="117" t="s">
        <v>385</v>
      </c>
      <c r="B49" s="118" t="s">
        <v>202</v>
      </c>
      <c r="C49" s="118" t="s">
        <v>323</v>
      </c>
      <c r="D49" s="116" t="s">
        <v>297</v>
      </c>
      <c r="E49" s="116" t="s">
        <v>386</v>
      </c>
      <c r="F49" s="116" t="s">
        <v>386</v>
      </c>
      <c r="G49" s="119"/>
    </row>
    <row r="50" spans="1:11" s="26" customFormat="1" ht="22.5" x14ac:dyDescent="0.2">
      <c r="A50" s="120">
        <v>354</v>
      </c>
      <c r="B50" s="116" t="s">
        <v>387</v>
      </c>
      <c r="C50" s="116" t="s">
        <v>362</v>
      </c>
      <c r="D50" s="116" t="s">
        <v>388</v>
      </c>
      <c r="E50" s="116" t="s">
        <v>389</v>
      </c>
      <c r="F50" s="116" t="s">
        <v>389</v>
      </c>
      <c r="G50" s="119"/>
      <c r="K50" s="121"/>
    </row>
    <row r="51" spans="1:11" s="26" customFormat="1" x14ac:dyDescent="0.2">
      <c r="A51" s="117">
        <v>361</v>
      </c>
      <c r="B51" s="118" t="s">
        <v>390</v>
      </c>
      <c r="C51" s="118" t="s">
        <v>357</v>
      </c>
      <c r="D51" s="118" t="s">
        <v>288</v>
      </c>
      <c r="E51" s="118" t="s">
        <v>223</v>
      </c>
      <c r="F51" s="118" t="s">
        <v>223</v>
      </c>
      <c r="G51" s="119"/>
    </row>
    <row r="52" spans="1:11" s="26" customFormat="1" x14ac:dyDescent="0.2">
      <c r="A52" s="120">
        <v>362</v>
      </c>
      <c r="B52" s="116" t="s">
        <v>391</v>
      </c>
      <c r="C52" s="116" t="s">
        <v>294</v>
      </c>
      <c r="D52" s="116" t="s">
        <v>288</v>
      </c>
      <c r="E52" s="116" t="s">
        <v>328</v>
      </c>
      <c r="F52" s="116" t="s">
        <v>328</v>
      </c>
      <c r="G52" s="119"/>
    </row>
    <row r="53" spans="1:11" s="26" customFormat="1" ht="22.5" x14ac:dyDescent="0.2">
      <c r="A53" s="117">
        <v>363</v>
      </c>
      <c r="B53" s="118" t="s">
        <v>190</v>
      </c>
      <c r="C53" s="118" t="s">
        <v>323</v>
      </c>
      <c r="D53" s="118" t="s">
        <v>392</v>
      </c>
      <c r="E53" s="116" t="s">
        <v>393</v>
      </c>
      <c r="F53" s="116" t="s">
        <v>393</v>
      </c>
      <c r="G53" s="119"/>
    </row>
    <row r="54" spans="1:11" s="26" customFormat="1" ht="22.5" x14ac:dyDescent="0.2">
      <c r="A54" s="120" t="s">
        <v>394</v>
      </c>
      <c r="B54" s="116" t="s">
        <v>191</v>
      </c>
      <c r="C54" s="116" t="s">
        <v>323</v>
      </c>
      <c r="D54" s="116" t="s">
        <v>297</v>
      </c>
      <c r="E54" s="116" t="s">
        <v>395</v>
      </c>
      <c r="F54" s="116" t="s">
        <v>315</v>
      </c>
      <c r="G54" s="119"/>
      <c r="K54" s="121"/>
    </row>
    <row r="55" spans="1:11" s="26" customFormat="1" ht="22.5" x14ac:dyDescent="0.2">
      <c r="A55" s="117">
        <v>365</v>
      </c>
      <c r="B55" s="118" t="s">
        <v>203</v>
      </c>
      <c r="C55" s="118" t="s">
        <v>357</v>
      </c>
      <c r="D55" s="118" t="s">
        <v>396</v>
      </c>
      <c r="E55" s="116" t="s">
        <v>397</v>
      </c>
      <c r="F55" s="116" t="s">
        <v>397</v>
      </c>
      <c r="G55" s="119"/>
    </row>
    <row r="56" spans="1:11" s="26" customFormat="1" x14ac:dyDescent="0.2">
      <c r="A56" s="120">
        <v>367</v>
      </c>
      <c r="B56" s="116" t="s">
        <v>204</v>
      </c>
      <c r="C56" s="116" t="s">
        <v>300</v>
      </c>
      <c r="D56" s="116" t="s">
        <v>301</v>
      </c>
      <c r="E56" s="116" t="s">
        <v>305</v>
      </c>
      <c r="F56" s="116" t="s">
        <v>305</v>
      </c>
      <c r="G56" s="119"/>
    </row>
    <row r="57" spans="1:11" s="26" customFormat="1" x14ac:dyDescent="0.2">
      <c r="A57" s="117">
        <v>368</v>
      </c>
      <c r="B57" s="118" t="s">
        <v>206</v>
      </c>
      <c r="C57" s="118" t="s">
        <v>318</v>
      </c>
      <c r="D57" s="118" t="s">
        <v>398</v>
      </c>
      <c r="E57" s="116" t="s">
        <v>399</v>
      </c>
      <c r="F57" s="116" t="s">
        <v>400</v>
      </c>
      <c r="G57" s="119"/>
    </row>
    <row r="58" spans="1:11" s="26" customFormat="1" ht="22.5" x14ac:dyDescent="0.2">
      <c r="A58" s="120">
        <v>369</v>
      </c>
      <c r="B58" s="116" t="s">
        <v>207</v>
      </c>
      <c r="C58" s="116" t="s">
        <v>357</v>
      </c>
      <c r="D58" s="116" t="s">
        <v>340</v>
      </c>
      <c r="E58" s="116" t="s">
        <v>341</v>
      </c>
      <c r="F58" s="116" t="s">
        <v>341</v>
      </c>
      <c r="G58" s="119"/>
      <c r="K58" s="121"/>
    </row>
    <row r="59" spans="1:11" s="26" customFormat="1" x14ac:dyDescent="0.2">
      <c r="A59" s="120">
        <v>373</v>
      </c>
      <c r="B59" s="116" t="s">
        <v>213</v>
      </c>
      <c r="C59" s="116" t="s">
        <v>320</v>
      </c>
      <c r="D59" s="116" t="s">
        <v>401</v>
      </c>
      <c r="E59" s="116" t="s">
        <v>402</v>
      </c>
      <c r="F59" s="116" t="s">
        <v>403</v>
      </c>
      <c r="G59" s="119"/>
    </row>
    <row r="60" spans="1:11" s="26" customFormat="1" x14ac:dyDescent="0.2">
      <c r="A60" s="120">
        <v>379</v>
      </c>
      <c r="B60" s="116" t="s">
        <v>224</v>
      </c>
      <c r="C60" s="116" t="s">
        <v>323</v>
      </c>
      <c r="D60" s="116" t="s">
        <v>536</v>
      </c>
      <c r="E60" s="116"/>
      <c r="F60" s="116" t="s">
        <v>336</v>
      </c>
      <c r="G60" s="119"/>
    </row>
    <row r="61" spans="1:11" s="26" customFormat="1" ht="22.5" x14ac:dyDescent="0.2">
      <c r="A61" s="120" t="s">
        <v>404</v>
      </c>
      <c r="B61" s="116" t="s">
        <v>235</v>
      </c>
      <c r="C61" s="116" t="s">
        <v>515</v>
      </c>
      <c r="D61" s="116" t="s">
        <v>297</v>
      </c>
      <c r="E61" s="116" t="s">
        <v>405</v>
      </c>
      <c r="F61" s="116" t="s">
        <v>405</v>
      </c>
      <c r="G61" s="119"/>
    </row>
    <row r="62" spans="1:11" s="26" customFormat="1" ht="22.5" x14ac:dyDescent="0.2">
      <c r="A62" s="120" t="s">
        <v>406</v>
      </c>
      <c r="B62" s="116" t="s">
        <v>234</v>
      </c>
      <c r="C62" s="116" t="s">
        <v>323</v>
      </c>
      <c r="D62" s="116" t="s">
        <v>301</v>
      </c>
      <c r="E62" s="116" t="s">
        <v>407</v>
      </c>
      <c r="F62" s="116" t="s">
        <v>386</v>
      </c>
      <c r="G62" s="119"/>
    </row>
    <row r="63" spans="1:11" s="26" customFormat="1" ht="22.5" x14ac:dyDescent="0.2">
      <c r="A63" s="120">
        <v>383</v>
      </c>
      <c r="B63" s="116" t="s">
        <v>408</v>
      </c>
      <c r="C63" s="116" t="s">
        <v>373</v>
      </c>
      <c r="D63" s="116" t="s">
        <v>297</v>
      </c>
      <c r="E63" s="116" t="s">
        <v>409</v>
      </c>
      <c r="F63" s="116" t="s">
        <v>410</v>
      </c>
      <c r="G63" s="119"/>
    </row>
    <row r="64" spans="1:11" s="26" customFormat="1" ht="22.5" x14ac:dyDescent="0.2">
      <c r="A64" s="120">
        <v>392</v>
      </c>
      <c r="B64" s="116" t="s">
        <v>238</v>
      </c>
      <c r="C64" s="116" t="s">
        <v>287</v>
      </c>
      <c r="D64" s="116" t="s">
        <v>297</v>
      </c>
      <c r="E64" s="116" t="s">
        <v>411</v>
      </c>
      <c r="F64" s="116" t="s">
        <v>412</v>
      </c>
      <c r="G64" s="119"/>
    </row>
    <row r="65" spans="1:7" s="26" customFormat="1" ht="22.5" x14ac:dyDescent="0.2">
      <c r="A65" s="120">
        <v>393</v>
      </c>
      <c r="B65" s="116" t="s">
        <v>239</v>
      </c>
      <c r="C65" s="116" t="s">
        <v>323</v>
      </c>
      <c r="D65" s="116" t="s">
        <v>383</v>
      </c>
      <c r="E65" s="116" t="s">
        <v>341</v>
      </c>
      <c r="F65" s="116" t="s">
        <v>341</v>
      </c>
      <c r="G65" s="119"/>
    </row>
    <row r="66" spans="1:7" s="26" customFormat="1" ht="22.5" x14ac:dyDescent="0.2">
      <c r="A66" s="120">
        <v>396</v>
      </c>
      <c r="B66" s="116" t="s">
        <v>413</v>
      </c>
      <c r="C66" s="116" t="s">
        <v>357</v>
      </c>
      <c r="D66" s="116" t="s">
        <v>414</v>
      </c>
      <c r="E66" s="116" t="s">
        <v>415</v>
      </c>
      <c r="F66" s="116" t="s">
        <v>415</v>
      </c>
      <c r="G66" s="119"/>
    </row>
    <row r="67" spans="1:7" s="26" customFormat="1" ht="22.5" x14ac:dyDescent="0.2">
      <c r="A67" s="120" t="s">
        <v>416</v>
      </c>
      <c r="B67" s="116" t="s">
        <v>243</v>
      </c>
      <c r="C67" s="116" t="s">
        <v>323</v>
      </c>
      <c r="D67" s="116" t="s">
        <v>301</v>
      </c>
      <c r="E67" s="116" t="s">
        <v>417</v>
      </c>
      <c r="F67" s="116" t="s">
        <v>386</v>
      </c>
      <c r="G67" s="119"/>
    </row>
    <row r="68" spans="1:7" s="26" customFormat="1" x14ac:dyDescent="0.2">
      <c r="A68" s="120">
        <v>405</v>
      </c>
      <c r="B68" s="122">
        <v>38393</v>
      </c>
      <c r="C68" s="116" t="s">
        <v>323</v>
      </c>
      <c r="D68" s="116" t="s">
        <v>288</v>
      </c>
      <c r="E68" s="116" t="s">
        <v>418</v>
      </c>
      <c r="F68" s="116" t="s">
        <v>418</v>
      </c>
      <c r="G68" s="119"/>
    </row>
    <row r="69" spans="1:7" s="26" customFormat="1" ht="22.5" x14ac:dyDescent="0.2">
      <c r="A69" s="117">
        <v>410</v>
      </c>
      <c r="B69" s="123">
        <v>38454</v>
      </c>
      <c r="C69" s="124" t="s">
        <v>323</v>
      </c>
      <c r="D69" s="124" t="s">
        <v>383</v>
      </c>
      <c r="E69" s="124" t="s">
        <v>341</v>
      </c>
      <c r="F69" s="124" t="s">
        <v>341</v>
      </c>
      <c r="G69" s="119"/>
    </row>
    <row r="70" spans="1:7" s="26" customFormat="1" ht="22.5" x14ac:dyDescent="0.2">
      <c r="A70" s="120">
        <v>412</v>
      </c>
      <c r="B70" s="122">
        <v>38470</v>
      </c>
      <c r="C70" s="116" t="s">
        <v>318</v>
      </c>
      <c r="D70" s="116" t="s">
        <v>419</v>
      </c>
      <c r="E70" s="116" t="s">
        <v>420</v>
      </c>
      <c r="F70" s="116" t="s">
        <v>420</v>
      </c>
      <c r="G70" s="119"/>
    </row>
    <row r="71" spans="1:7" s="26" customFormat="1" ht="22.5" x14ac:dyDescent="0.2">
      <c r="A71" s="120">
        <v>414</v>
      </c>
      <c r="B71" s="122">
        <v>38498</v>
      </c>
      <c r="C71" s="116" t="s">
        <v>357</v>
      </c>
      <c r="D71" s="116" t="s">
        <v>421</v>
      </c>
      <c r="E71" s="116" t="s">
        <v>422</v>
      </c>
      <c r="F71" s="116" t="s">
        <v>422</v>
      </c>
      <c r="G71" s="119"/>
    </row>
    <row r="72" spans="1:7" s="26" customFormat="1" x14ac:dyDescent="0.2">
      <c r="A72" s="120">
        <v>420</v>
      </c>
      <c r="B72" s="122">
        <v>38526</v>
      </c>
      <c r="C72" s="116" t="s">
        <v>300</v>
      </c>
      <c r="D72" s="116" t="s">
        <v>288</v>
      </c>
      <c r="E72" s="116" t="s">
        <v>305</v>
      </c>
      <c r="F72" s="116" t="s">
        <v>305</v>
      </c>
      <c r="G72" s="119"/>
    </row>
    <row r="73" spans="1:7" s="26" customFormat="1" x14ac:dyDescent="0.2">
      <c r="A73" s="120">
        <v>424</v>
      </c>
      <c r="B73" s="122">
        <v>38553</v>
      </c>
      <c r="C73" s="122" t="s">
        <v>294</v>
      </c>
      <c r="D73" s="118" t="s">
        <v>349</v>
      </c>
      <c r="E73" s="118" t="s">
        <v>350</v>
      </c>
      <c r="F73" s="118" t="s">
        <v>351</v>
      </c>
      <c r="G73" s="119"/>
    </row>
    <row r="74" spans="1:7" s="26" customFormat="1" x14ac:dyDescent="0.2">
      <c r="A74" s="120" t="s">
        <v>423</v>
      </c>
      <c r="B74" s="122">
        <v>38559</v>
      </c>
      <c r="C74" s="116" t="s">
        <v>515</v>
      </c>
      <c r="D74" s="116" t="s">
        <v>301</v>
      </c>
      <c r="E74" s="116" t="s">
        <v>424</v>
      </c>
      <c r="F74" s="116" t="s">
        <v>424</v>
      </c>
      <c r="G74" s="119"/>
    </row>
    <row r="75" spans="1:7" s="26" customFormat="1" ht="22.5" x14ac:dyDescent="0.2">
      <c r="A75" s="120">
        <v>430</v>
      </c>
      <c r="B75" s="122">
        <v>38576</v>
      </c>
      <c r="C75" s="122" t="s">
        <v>294</v>
      </c>
      <c r="D75" s="116" t="s">
        <v>425</v>
      </c>
      <c r="E75" s="116" t="s">
        <v>426</v>
      </c>
      <c r="F75" s="116" t="s">
        <v>351</v>
      </c>
      <c r="G75" s="119"/>
    </row>
    <row r="76" spans="1:7" s="26" customFormat="1" x14ac:dyDescent="0.2">
      <c r="A76" s="120">
        <v>436</v>
      </c>
      <c r="B76" s="122">
        <v>38638</v>
      </c>
      <c r="C76" s="116" t="s">
        <v>357</v>
      </c>
      <c r="D76" s="116" t="s">
        <v>365</v>
      </c>
      <c r="E76" s="116" t="s">
        <v>366</v>
      </c>
      <c r="F76" s="116" t="s">
        <v>367</v>
      </c>
      <c r="G76" s="119"/>
    </row>
    <row r="77" spans="1:7" s="26" customFormat="1" ht="22.5" x14ac:dyDescent="0.2">
      <c r="A77" s="120" t="s">
        <v>509</v>
      </c>
      <c r="B77" s="122">
        <v>38649</v>
      </c>
      <c r="C77" s="116" t="s">
        <v>323</v>
      </c>
      <c r="D77" s="116" t="s">
        <v>301</v>
      </c>
      <c r="E77" s="116" t="s">
        <v>427</v>
      </c>
      <c r="F77" s="116" t="s">
        <v>386</v>
      </c>
      <c r="G77" s="119"/>
    </row>
    <row r="78" spans="1:7" s="26" customFormat="1" ht="22.5" x14ac:dyDescent="0.2">
      <c r="A78" s="120">
        <v>441</v>
      </c>
      <c r="B78" s="122">
        <v>38673</v>
      </c>
      <c r="C78" s="116" t="s">
        <v>357</v>
      </c>
      <c r="D78" s="124" t="s">
        <v>383</v>
      </c>
      <c r="E78" s="124" t="s">
        <v>341</v>
      </c>
      <c r="F78" s="124" t="s">
        <v>341</v>
      </c>
      <c r="G78" s="119"/>
    </row>
    <row r="79" spans="1:7" s="26" customFormat="1" ht="33.75" x14ac:dyDescent="0.2">
      <c r="A79" s="120">
        <v>442</v>
      </c>
      <c r="B79" s="122">
        <v>38677</v>
      </c>
      <c r="C79" s="116" t="s">
        <v>318</v>
      </c>
      <c r="D79" s="116" t="s">
        <v>428</v>
      </c>
      <c r="E79" s="116" t="s">
        <v>429</v>
      </c>
      <c r="F79" s="116" t="s">
        <v>429</v>
      </c>
      <c r="G79" s="119"/>
    </row>
    <row r="80" spans="1:7" s="26" customFormat="1" ht="78.75" x14ac:dyDescent="0.2">
      <c r="A80" s="120">
        <v>449</v>
      </c>
      <c r="B80" s="122">
        <v>38716</v>
      </c>
      <c r="C80" s="116" t="s">
        <v>287</v>
      </c>
      <c r="D80" s="116" t="s">
        <v>297</v>
      </c>
      <c r="E80" s="125" t="s">
        <v>430</v>
      </c>
      <c r="F80" s="116" t="s">
        <v>431</v>
      </c>
      <c r="G80" s="119"/>
    </row>
    <row r="81" spans="1:7" s="26" customFormat="1" x14ac:dyDescent="0.2">
      <c r="A81" s="120" t="s">
        <v>491</v>
      </c>
      <c r="B81" s="122">
        <v>38734</v>
      </c>
      <c r="C81" s="116" t="s">
        <v>318</v>
      </c>
      <c r="D81" s="116" t="s">
        <v>353</v>
      </c>
      <c r="E81" s="116" t="s">
        <v>384</v>
      </c>
      <c r="F81" s="116" t="s">
        <v>355</v>
      </c>
      <c r="G81" s="119"/>
    </row>
    <row r="82" spans="1:7" s="26" customFormat="1" ht="22.5" x14ac:dyDescent="0.2">
      <c r="A82" s="120">
        <v>455</v>
      </c>
      <c r="B82" s="122">
        <v>38769</v>
      </c>
      <c r="C82" s="116" t="s">
        <v>519</v>
      </c>
      <c r="D82" s="116" t="s">
        <v>432</v>
      </c>
      <c r="E82" s="116" t="s">
        <v>433</v>
      </c>
      <c r="F82" s="116" t="s">
        <v>433</v>
      </c>
      <c r="G82" s="119"/>
    </row>
    <row r="83" spans="1:7" s="26" customFormat="1" ht="22.5" x14ac:dyDescent="0.2">
      <c r="A83" s="120">
        <v>458</v>
      </c>
      <c r="B83" s="122">
        <v>38792</v>
      </c>
      <c r="C83" s="124" t="s">
        <v>554</v>
      </c>
      <c r="D83" s="116" t="s">
        <v>383</v>
      </c>
      <c r="E83" s="124" t="s">
        <v>341</v>
      </c>
      <c r="F83" s="124" t="s">
        <v>341</v>
      </c>
      <c r="G83" s="119"/>
    </row>
    <row r="84" spans="1:7" s="26" customFormat="1" x14ac:dyDescent="0.2">
      <c r="A84" s="120">
        <v>460</v>
      </c>
      <c r="B84" s="122">
        <v>38812</v>
      </c>
      <c r="C84" s="116" t="s">
        <v>300</v>
      </c>
      <c r="D84" s="116" t="s">
        <v>301</v>
      </c>
      <c r="E84" s="116" t="s">
        <v>379</v>
      </c>
      <c r="F84" s="116" t="s">
        <v>379</v>
      </c>
      <c r="G84" s="119"/>
    </row>
    <row r="85" spans="1:7" s="26" customFormat="1" ht="33.75" x14ac:dyDescent="0.2">
      <c r="A85" s="120">
        <v>462</v>
      </c>
      <c r="B85" s="122">
        <v>38818</v>
      </c>
      <c r="C85" s="116" t="s">
        <v>318</v>
      </c>
      <c r="D85" s="116" t="s">
        <v>434</v>
      </c>
      <c r="E85" s="116" t="s">
        <v>435</v>
      </c>
      <c r="F85" s="116" t="s">
        <v>436</v>
      </c>
      <c r="G85" s="119"/>
    </row>
    <row r="86" spans="1:7" s="26" customFormat="1" ht="22.5" x14ac:dyDescent="0.2">
      <c r="A86" s="120">
        <v>471</v>
      </c>
      <c r="B86" s="122">
        <v>38960</v>
      </c>
      <c r="C86" s="116" t="s">
        <v>318</v>
      </c>
      <c r="D86" s="116" t="s">
        <v>437</v>
      </c>
      <c r="E86" s="116" t="s">
        <v>438</v>
      </c>
      <c r="F86" s="116" t="s">
        <v>438</v>
      </c>
      <c r="G86" s="119"/>
    </row>
    <row r="87" spans="1:7" s="26" customFormat="1" ht="22.5" x14ac:dyDescent="0.2">
      <c r="A87" s="120">
        <v>472</v>
      </c>
      <c r="B87" s="122">
        <v>38973</v>
      </c>
      <c r="C87" s="116" t="s">
        <v>515</v>
      </c>
      <c r="D87" s="118" t="s">
        <v>340</v>
      </c>
      <c r="E87" s="118" t="s">
        <v>341</v>
      </c>
      <c r="F87" s="118" t="s">
        <v>341</v>
      </c>
      <c r="G87" s="119"/>
    </row>
    <row r="88" spans="1:7" s="26" customFormat="1" x14ac:dyDescent="0.2">
      <c r="A88" s="120">
        <v>473</v>
      </c>
      <c r="B88" s="122">
        <v>38986</v>
      </c>
      <c r="C88" s="116" t="s">
        <v>318</v>
      </c>
      <c r="D88" s="116" t="s">
        <v>439</v>
      </c>
      <c r="E88" s="116" t="s">
        <v>440</v>
      </c>
      <c r="F88" s="116" t="s">
        <v>440</v>
      </c>
      <c r="G88" s="119"/>
    </row>
    <row r="89" spans="1:7" s="26" customFormat="1" x14ac:dyDescent="0.2">
      <c r="A89" s="120">
        <v>486</v>
      </c>
      <c r="B89" s="122" t="s">
        <v>460</v>
      </c>
      <c r="C89" s="116" t="s">
        <v>515</v>
      </c>
      <c r="D89" s="116" t="s">
        <v>301</v>
      </c>
      <c r="E89" s="116" t="s">
        <v>461</v>
      </c>
      <c r="F89" s="116" t="s">
        <v>461</v>
      </c>
      <c r="G89" s="119"/>
    </row>
    <row r="90" spans="1:7" s="26" customFormat="1" ht="22.5" x14ac:dyDescent="0.2">
      <c r="A90" s="120" t="s">
        <v>508</v>
      </c>
      <c r="B90" s="122" t="s">
        <v>457</v>
      </c>
      <c r="C90" s="116" t="s">
        <v>323</v>
      </c>
      <c r="D90" s="116" t="s">
        <v>301</v>
      </c>
      <c r="E90" s="116" t="s">
        <v>427</v>
      </c>
      <c r="F90" s="116" t="s">
        <v>386</v>
      </c>
      <c r="G90" s="119"/>
    </row>
    <row r="91" spans="1:7" s="26" customFormat="1" x14ac:dyDescent="0.2">
      <c r="A91" s="120" t="s">
        <v>501</v>
      </c>
      <c r="B91" s="122" t="s">
        <v>464</v>
      </c>
      <c r="C91" s="116" t="s">
        <v>318</v>
      </c>
      <c r="D91" s="116" t="s">
        <v>398</v>
      </c>
      <c r="E91" s="116" t="s">
        <v>399</v>
      </c>
      <c r="F91" s="116" t="s">
        <v>400</v>
      </c>
      <c r="G91" s="119"/>
    </row>
    <row r="92" spans="1:7" s="26" customFormat="1" x14ac:dyDescent="0.2">
      <c r="A92" s="120" t="s">
        <v>533</v>
      </c>
      <c r="B92" s="122" t="s">
        <v>468</v>
      </c>
      <c r="C92" s="116" t="s">
        <v>300</v>
      </c>
      <c r="D92" s="116" t="s">
        <v>301</v>
      </c>
      <c r="E92" s="116" t="s">
        <v>379</v>
      </c>
      <c r="F92" s="116" t="s">
        <v>379</v>
      </c>
      <c r="G92" s="119"/>
    </row>
    <row r="93" spans="1:7" s="26" customFormat="1" ht="22.5" x14ac:dyDescent="0.2">
      <c r="A93" s="120">
        <v>496</v>
      </c>
      <c r="B93" s="122" t="s">
        <v>469</v>
      </c>
      <c r="C93" s="116" t="s">
        <v>318</v>
      </c>
      <c r="D93" s="116" t="s">
        <v>471</v>
      </c>
      <c r="E93" s="116" t="s">
        <v>482</v>
      </c>
      <c r="F93" s="116" t="s">
        <v>479</v>
      </c>
      <c r="G93" s="119"/>
    </row>
    <row r="94" spans="1:7" s="26" customFormat="1" x14ac:dyDescent="0.2">
      <c r="A94" s="120" t="s">
        <v>492</v>
      </c>
      <c r="B94" s="122" t="s">
        <v>470</v>
      </c>
      <c r="C94" s="116" t="s">
        <v>318</v>
      </c>
      <c r="D94" s="116" t="s">
        <v>472</v>
      </c>
      <c r="E94" s="113" t="s">
        <v>354</v>
      </c>
      <c r="F94" s="116" t="s">
        <v>355</v>
      </c>
      <c r="G94" s="119"/>
    </row>
    <row r="95" spans="1:7" s="26" customFormat="1" ht="22.5" x14ac:dyDescent="0.2">
      <c r="A95" s="120">
        <v>501</v>
      </c>
      <c r="B95" s="122" t="s">
        <v>485</v>
      </c>
      <c r="C95" s="116" t="s">
        <v>287</v>
      </c>
      <c r="D95" s="116" t="s">
        <v>297</v>
      </c>
      <c r="E95" s="116" t="s">
        <v>488</v>
      </c>
      <c r="F95" s="116" t="s">
        <v>431</v>
      </c>
      <c r="G95" s="119"/>
    </row>
    <row r="96" spans="1:7" s="26" customFormat="1" x14ac:dyDescent="0.2">
      <c r="A96" s="120" t="s">
        <v>502</v>
      </c>
      <c r="B96" s="122" t="s">
        <v>470</v>
      </c>
      <c r="C96" s="116" t="s">
        <v>318</v>
      </c>
      <c r="D96" s="116" t="s">
        <v>398</v>
      </c>
      <c r="E96" s="116" t="s">
        <v>399</v>
      </c>
      <c r="F96" s="116" t="s">
        <v>400</v>
      </c>
      <c r="G96" s="119"/>
    </row>
    <row r="97" spans="1:7" s="26" customFormat="1" x14ac:dyDescent="0.2">
      <c r="A97" s="120">
        <v>510</v>
      </c>
      <c r="B97" s="122" t="s">
        <v>493</v>
      </c>
      <c r="C97" s="116" t="s">
        <v>300</v>
      </c>
      <c r="D97" s="116" t="s">
        <v>301</v>
      </c>
      <c r="E97" s="116" t="s">
        <v>305</v>
      </c>
      <c r="F97" s="116" t="s">
        <v>305</v>
      </c>
      <c r="G97" s="119"/>
    </row>
    <row r="98" spans="1:7" s="26" customFormat="1" x14ac:dyDescent="0.2">
      <c r="A98" s="120">
        <v>511</v>
      </c>
      <c r="B98" s="122" t="s">
        <v>498</v>
      </c>
      <c r="C98" s="116" t="s">
        <v>357</v>
      </c>
      <c r="D98" s="116" t="s">
        <v>365</v>
      </c>
      <c r="E98" s="116" t="s">
        <v>366</v>
      </c>
      <c r="F98" s="116" t="s">
        <v>367</v>
      </c>
      <c r="G98" s="119"/>
    </row>
    <row r="99" spans="1:7" s="26" customFormat="1" ht="22.5" x14ac:dyDescent="0.2">
      <c r="A99" s="120">
        <v>514</v>
      </c>
      <c r="B99" s="122" t="s">
        <v>503</v>
      </c>
      <c r="C99" s="116" t="s">
        <v>357</v>
      </c>
      <c r="D99" s="116" t="s">
        <v>535</v>
      </c>
      <c r="E99" s="116"/>
      <c r="F99" s="116" t="s">
        <v>158</v>
      </c>
      <c r="G99" s="119"/>
    </row>
    <row r="100" spans="1:7" s="26" customFormat="1" x14ac:dyDescent="0.2">
      <c r="A100" s="120" t="s">
        <v>532</v>
      </c>
      <c r="B100" s="122" t="s">
        <v>510</v>
      </c>
      <c r="C100" s="116" t="s">
        <v>300</v>
      </c>
      <c r="D100" s="116" t="s">
        <v>301</v>
      </c>
      <c r="E100" s="116" t="s">
        <v>424</v>
      </c>
      <c r="F100" s="116" t="s">
        <v>424</v>
      </c>
      <c r="G100" s="119"/>
    </row>
    <row r="101" spans="1:7" s="26" customFormat="1" ht="22.5" x14ac:dyDescent="0.2">
      <c r="A101" s="120">
        <v>519</v>
      </c>
      <c r="B101" s="122" t="s">
        <v>511</v>
      </c>
      <c r="C101" s="116" t="s">
        <v>318</v>
      </c>
      <c r="D101" s="116" t="s">
        <v>421</v>
      </c>
      <c r="E101" s="116" t="s">
        <v>422</v>
      </c>
      <c r="F101" s="116" t="s">
        <v>422</v>
      </c>
      <c r="G101" s="119"/>
    </row>
    <row r="102" spans="1:7" s="26" customFormat="1" x14ac:dyDescent="0.2">
      <c r="A102" s="120">
        <v>523</v>
      </c>
      <c r="B102" s="122" t="s">
        <v>514</v>
      </c>
      <c r="C102" s="116" t="s">
        <v>515</v>
      </c>
      <c r="D102" s="116" t="s">
        <v>301</v>
      </c>
      <c r="E102" s="116" t="s">
        <v>461</v>
      </c>
      <c r="F102" s="116" t="s">
        <v>461</v>
      </c>
      <c r="G102" s="119"/>
    </row>
    <row r="103" spans="1:7" s="26" customFormat="1" ht="22.5" x14ac:dyDescent="0.2">
      <c r="A103" s="120">
        <v>524</v>
      </c>
      <c r="B103" s="122" t="s">
        <v>525</v>
      </c>
      <c r="C103" s="116" t="s">
        <v>318</v>
      </c>
      <c r="D103" s="116" t="s">
        <v>471</v>
      </c>
      <c r="E103" s="116" t="s">
        <v>482</v>
      </c>
      <c r="F103" s="116" t="s">
        <v>479</v>
      </c>
      <c r="G103" s="119"/>
    </row>
    <row r="104" spans="1:7" s="26" customFormat="1" x14ac:dyDescent="0.2">
      <c r="A104" s="120">
        <v>536</v>
      </c>
      <c r="B104" s="122" t="s">
        <v>526</v>
      </c>
      <c r="C104" s="116" t="s">
        <v>357</v>
      </c>
      <c r="D104" s="116" t="s">
        <v>301</v>
      </c>
      <c r="E104" s="116" t="s">
        <v>530</v>
      </c>
      <c r="F104" s="116" t="s">
        <v>424</v>
      </c>
      <c r="G104" s="119"/>
    </row>
    <row r="105" spans="1:7" s="26" customFormat="1" ht="33.75" x14ac:dyDescent="0.2">
      <c r="A105" s="120">
        <v>554</v>
      </c>
      <c r="B105" s="122" t="s">
        <v>538</v>
      </c>
      <c r="C105" s="116" t="s">
        <v>661</v>
      </c>
      <c r="D105" s="116" t="s">
        <v>539</v>
      </c>
      <c r="E105" s="116" t="s">
        <v>540</v>
      </c>
      <c r="F105" s="116" t="s">
        <v>118</v>
      </c>
      <c r="G105" s="119"/>
    </row>
    <row r="106" spans="1:7" s="26" customFormat="1" ht="22.5" x14ac:dyDescent="0.2">
      <c r="A106" s="120">
        <v>557</v>
      </c>
      <c r="B106" s="122" t="s">
        <v>541</v>
      </c>
      <c r="C106" s="116" t="s">
        <v>287</v>
      </c>
      <c r="D106" s="116" t="s">
        <v>297</v>
      </c>
      <c r="E106" s="116" t="s">
        <v>545</v>
      </c>
      <c r="F106" s="116" t="s">
        <v>546</v>
      </c>
      <c r="G106" s="119"/>
    </row>
    <row r="107" spans="1:7" s="26" customFormat="1" x14ac:dyDescent="0.2">
      <c r="A107" s="120">
        <v>571</v>
      </c>
      <c r="B107" s="122" t="s">
        <v>555</v>
      </c>
      <c r="C107" s="116" t="s">
        <v>318</v>
      </c>
      <c r="D107" s="116" t="s">
        <v>556</v>
      </c>
      <c r="E107" s="116" t="s">
        <v>557</v>
      </c>
      <c r="F107" s="116" t="s">
        <v>557</v>
      </c>
      <c r="G107" s="119"/>
    </row>
    <row r="108" spans="1:7" s="26" customFormat="1" x14ac:dyDescent="0.2">
      <c r="A108" s="120">
        <v>582</v>
      </c>
      <c r="B108" s="122" t="s">
        <v>558</v>
      </c>
      <c r="C108" s="116" t="s">
        <v>300</v>
      </c>
      <c r="D108" s="116" t="s">
        <v>301</v>
      </c>
      <c r="E108" s="116" t="s">
        <v>305</v>
      </c>
      <c r="F108" s="116" t="s">
        <v>305</v>
      </c>
      <c r="G108" s="119"/>
    </row>
    <row r="109" spans="1:7" s="26" customFormat="1" x14ac:dyDescent="0.2">
      <c r="A109" s="120" t="s">
        <v>625</v>
      </c>
      <c r="B109" s="122" t="s">
        <v>561</v>
      </c>
      <c r="C109" s="116" t="s">
        <v>300</v>
      </c>
      <c r="D109" s="116" t="s">
        <v>301</v>
      </c>
      <c r="E109" s="116" t="s">
        <v>424</v>
      </c>
      <c r="F109" s="116" t="s">
        <v>424</v>
      </c>
      <c r="G109" s="119"/>
    </row>
    <row r="110" spans="1:7" s="26" customFormat="1" x14ac:dyDescent="0.2">
      <c r="A110" s="120">
        <v>602</v>
      </c>
      <c r="B110" s="122" t="s">
        <v>627</v>
      </c>
      <c r="C110" s="116" t="s">
        <v>318</v>
      </c>
      <c r="D110" s="116" t="s">
        <v>353</v>
      </c>
      <c r="E110" s="116" t="s">
        <v>628</v>
      </c>
      <c r="F110" s="116" t="s">
        <v>355</v>
      </c>
      <c r="G110" s="119"/>
    </row>
    <row r="111" spans="1:7" s="26" customFormat="1" ht="22.5" x14ac:dyDescent="0.2">
      <c r="A111" s="120">
        <v>607</v>
      </c>
      <c r="B111" s="122" t="s">
        <v>629</v>
      </c>
      <c r="C111" s="116" t="s">
        <v>357</v>
      </c>
      <c r="D111" s="116" t="s">
        <v>631</v>
      </c>
      <c r="E111" s="116" t="s">
        <v>632</v>
      </c>
      <c r="F111" s="116" t="s">
        <v>632</v>
      </c>
      <c r="G111" s="119"/>
    </row>
    <row r="112" spans="1:7" s="26" customFormat="1" ht="22.5" x14ac:dyDescent="0.2">
      <c r="A112" s="120">
        <v>612</v>
      </c>
      <c r="B112" s="122" t="s">
        <v>633</v>
      </c>
      <c r="C112" s="116" t="s">
        <v>318</v>
      </c>
      <c r="D112" s="116" t="s">
        <v>634</v>
      </c>
      <c r="E112" s="116" t="s">
        <v>429</v>
      </c>
      <c r="F112" s="116" t="s">
        <v>429</v>
      </c>
      <c r="G112" s="119"/>
    </row>
    <row r="113" spans="1:7" s="26" customFormat="1" ht="33.75" x14ac:dyDescent="0.2">
      <c r="A113" s="120">
        <v>614</v>
      </c>
      <c r="B113" s="122" t="s">
        <v>635</v>
      </c>
      <c r="C113" s="116" t="s">
        <v>318</v>
      </c>
      <c r="D113" s="116" t="s">
        <v>636</v>
      </c>
      <c r="E113" s="116" t="s">
        <v>637</v>
      </c>
      <c r="F113" s="116" t="s">
        <v>400</v>
      </c>
      <c r="G113" s="119"/>
    </row>
    <row r="114" spans="1:7" s="26" customFormat="1" ht="45" x14ac:dyDescent="0.2">
      <c r="A114" s="120">
        <v>626</v>
      </c>
      <c r="B114" s="122" t="s">
        <v>638</v>
      </c>
      <c r="C114" s="116" t="s">
        <v>294</v>
      </c>
      <c r="D114" s="116" t="s">
        <v>650</v>
      </c>
      <c r="E114" s="116" t="s">
        <v>649</v>
      </c>
      <c r="F114" s="116" t="s">
        <v>351</v>
      </c>
      <c r="G114" s="119"/>
    </row>
    <row r="115" spans="1:7" s="26" customFormat="1" ht="22.5" x14ac:dyDescent="0.2">
      <c r="A115" s="120">
        <v>628</v>
      </c>
      <c r="B115" s="122" t="s">
        <v>651</v>
      </c>
      <c r="C115" s="116" t="s">
        <v>318</v>
      </c>
      <c r="D115" s="116" t="s">
        <v>657</v>
      </c>
      <c r="E115" s="116" t="s">
        <v>655</v>
      </c>
      <c r="F115" s="116" t="s">
        <v>655</v>
      </c>
      <c r="G115" s="119"/>
    </row>
    <row r="116" spans="1:7" s="26" customFormat="1" x14ac:dyDescent="0.2">
      <c r="A116" s="120">
        <v>631</v>
      </c>
      <c r="B116" s="122" t="s">
        <v>652</v>
      </c>
      <c r="C116" s="116" t="s">
        <v>318</v>
      </c>
      <c r="D116" s="116" t="s">
        <v>439</v>
      </c>
      <c r="E116" s="116" t="s">
        <v>656</v>
      </c>
      <c r="F116" s="116" t="s">
        <v>656</v>
      </c>
      <c r="G116" s="119"/>
    </row>
    <row r="117" spans="1:7" s="26" customFormat="1" ht="22.5" x14ac:dyDescent="0.2">
      <c r="A117" s="120">
        <v>634</v>
      </c>
      <c r="B117" s="122" t="s">
        <v>658</v>
      </c>
      <c r="C117" s="116" t="s">
        <v>357</v>
      </c>
      <c r="D117" s="116" t="s">
        <v>659</v>
      </c>
      <c r="E117" s="116" t="s">
        <v>660</v>
      </c>
      <c r="F117" s="116" t="s">
        <v>158</v>
      </c>
      <c r="G117" s="119"/>
    </row>
    <row r="118" spans="1:7" s="26" customFormat="1" ht="33.75" x14ac:dyDescent="0.2">
      <c r="A118" s="120">
        <v>657</v>
      </c>
      <c r="B118" s="122" t="s">
        <v>652</v>
      </c>
      <c r="C118" s="116" t="s">
        <v>318</v>
      </c>
      <c r="D118" s="116" t="s">
        <v>636</v>
      </c>
      <c r="E118" s="116" t="s">
        <v>637</v>
      </c>
      <c r="F118" s="116" t="s">
        <v>400</v>
      </c>
      <c r="G118" s="119"/>
    </row>
    <row r="119" spans="1:7" s="26" customFormat="1" ht="22.5" x14ac:dyDescent="0.2">
      <c r="A119" s="120">
        <v>658</v>
      </c>
      <c r="B119" s="122" t="s">
        <v>856</v>
      </c>
      <c r="C119" s="116" t="s">
        <v>357</v>
      </c>
      <c r="D119" s="116" t="s">
        <v>396</v>
      </c>
      <c r="E119" s="116" t="s">
        <v>397</v>
      </c>
      <c r="F119" s="116" t="s">
        <v>397</v>
      </c>
      <c r="G119" s="119"/>
    </row>
    <row r="120" spans="1:7" s="26" customFormat="1" ht="22.5" x14ac:dyDescent="0.2">
      <c r="A120" s="120">
        <v>693</v>
      </c>
      <c r="B120" s="122" t="s">
        <v>867</v>
      </c>
      <c r="C120" s="116" t="s">
        <v>323</v>
      </c>
      <c r="D120" s="116" t="s">
        <v>907</v>
      </c>
      <c r="E120" s="116" t="s">
        <v>908</v>
      </c>
      <c r="F120" s="116" t="s">
        <v>909</v>
      </c>
      <c r="G120" s="119"/>
    </row>
    <row r="121" spans="1:7" s="26" customFormat="1" ht="56.25" x14ac:dyDescent="0.2">
      <c r="A121" s="120">
        <v>707</v>
      </c>
      <c r="B121" s="122" t="s">
        <v>910</v>
      </c>
      <c r="C121" s="116" t="s">
        <v>357</v>
      </c>
      <c r="D121" s="116" t="s">
        <v>913</v>
      </c>
      <c r="E121" s="116" t="s">
        <v>584</v>
      </c>
      <c r="F121" s="116" t="s">
        <v>584</v>
      </c>
      <c r="G121" s="119"/>
    </row>
    <row r="122" spans="1:7" s="26" customFormat="1" ht="67.5" x14ac:dyDescent="0.2">
      <c r="A122" s="120">
        <v>734</v>
      </c>
      <c r="B122" s="122" t="s">
        <v>979</v>
      </c>
      <c r="C122" s="116" t="s">
        <v>323</v>
      </c>
      <c r="D122" s="116" t="s">
        <v>980</v>
      </c>
      <c r="E122" s="116" t="s">
        <v>908</v>
      </c>
      <c r="F122" s="116" t="s">
        <v>909</v>
      </c>
      <c r="G122" s="119"/>
    </row>
    <row r="123" spans="1:7" s="201" customFormat="1" x14ac:dyDescent="0.2">
      <c r="A123" s="120">
        <v>779</v>
      </c>
      <c r="B123" s="122" t="s">
        <v>994</v>
      </c>
      <c r="C123" s="116" t="s">
        <v>318</v>
      </c>
      <c r="D123" s="116" t="s">
        <v>439</v>
      </c>
      <c r="E123" s="116" t="s">
        <v>656</v>
      </c>
      <c r="F123" s="116" t="s">
        <v>656</v>
      </c>
      <c r="G123" s="119"/>
    </row>
    <row r="124" spans="1:7" s="201" customFormat="1" x14ac:dyDescent="0.2">
      <c r="A124" s="120">
        <v>811</v>
      </c>
      <c r="B124" s="122" t="s">
        <v>1003</v>
      </c>
      <c r="C124" s="116" t="s">
        <v>318</v>
      </c>
      <c r="D124" s="116" t="s">
        <v>439</v>
      </c>
      <c r="E124" s="116" t="s">
        <v>656</v>
      </c>
      <c r="F124" s="116" t="s">
        <v>656</v>
      </c>
      <c r="G124" s="119"/>
    </row>
    <row r="125" spans="1:7" s="201" customFormat="1" ht="33.75" x14ac:dyDescent="0.2">
      <c r="A125" s="120">
        <v>815</v>
      </c>
      <c r="B125" s="122" t="s">
        <v>1012</v>
      </c>
      <c r="C125" s="116" t="s">
        <v>323</v>
      </c>
      <c r="D125" s="116" t="s">
        <v>1013</v>
      </c>
      <c r="E125" s="116" t="s">
        <v>1014</v>
      </c>
      <c r="F125" s="116" t="s">
        <v>909</v>
      </c>
      <c r="G125" s="119"/>
    </row>
    <row r="126" spans="1:7" s="201" customFormat="1" ht="38.25" customHeight="1" x14ac:dyDescent="0.2">
      <c r="A126" s="120">
        <v>827</v>
      </c>
      <c r="B126" s="122" t="s">
        <v>1016</v>
      </c>
      <c r="C126" s="116" t="s">
        <v>357</v>
      </c>
      <c r="D126" s="116" t="s">
        <v>1028</v>
      </c>
      <c r="E126" s="116" t="s">
        <v>1027</v>
      </c>
      <c r="F126" s="116" t="s">
        <v>1027</v>
      </c>
      <c r="G126" s="119"/>
    </row>
    <row r="127" spans="1:7" s="26" customFormat="1" x14ac:dyDescent="0.2">
      <c r="A127" s="117"/>
      <c r="B127" s="123"/>
      <c r="C127" s="118"/>
      <c r="D127" s="118"/>
      <c r="E127" s="118"/>
      <c r="F127" s="118"/>
      <c r="G127" s="119"/>
    </row>
    <row r="128" spans="1:7" s="26" customFormat="1" x14ac:dyDescent="0.2">
      <c r="A128" s="58" t="s">
        <v>441</v>
      </c>
      <c r="B128" s="24" t="s">
        <v>442</v>
      </c>
      <c r="E128" s="111"/>
      <c r="G128" s="119"/>
    </row>
    <row r="129" spans="1:7" s="26" customFormat="1" x14ac:dyDescent="0.2">
      <c r="A129" s="58" t="s">
        <v>443</v>
      </c>
      <c r="B129" s="26" t="s">
        <v>301</v>
      </c>
      <c r="E129" s="118"/>
      <c r="G129" s="119"/>
    </row>
    <row r="130" spans="1:7" s="26" customFormat="1" x14ac:dyDescent="0.2">
      <c r="A130" s="58" t="s">
        <v>444</v>
      </c>
      <c r="B130" s="24" t="s">
        <v>288</v>
      </c>
      <c r="G130" s="119"/>
    </row>
    <row r="131" spans="1:7" s="26" customFormat="1" x14ac:dyDescent="0.2">
      <c r="A131" s="58" t="s">
        <v>445</v>
      </c>
      <c r="B131" s="26" t="s">
        <v>446</v>
      </c>
      <c r="G131" s="119"/>
    </row>
    <row r="132" spans="1:7" s="26" customFormat="1" x14ac:dyDescent="0.2">
      <c r="A132" s="58" t="s">
        <v>447</v>
      </c>
      <c r="B132" s="26" t="s">
        <v>448</v>
      </c>
      <c r="G132" s="119"/>
    </row>
    <row r="133" spans="1:7" s="26" customFormat="1" x14ac:dyDescent="0.2">
      <c r="A133" s="58" t="s">
        <v>449</v>
      </c>
      <c r="B133" s="26" t="s">
        <v>450</v>
      </c>
      <c r="G133" s="119"/>
    </row>
    <row r="134" spans="1:7" s="26" customFormat="1" x14ac:dyDescent="0.2">
      <c r="A134" s="58" t="s">
        <v>489</v>
      </c>
      <c r="B134" s="26" t="s">
        <v>490</v>
      </c>
      <c r="G134" s="119"/>
    </row>
    <row r="135" spans="1:7" s="26" customFormat="1" x14ac:dyDescent="0.2">
      <c r="A135" s="58" t="s">
        <v>499</v>
      </c>
      <c r="B135" s="26" t="s">
        <v>500</v>
      </c>
      <c r="G135" s="119"/>
    </row>
    <row r="136" spans="1:7" s="26" customFormat="1" x14ac:dyDescent="0.2">
      <c r="A136" s="58" t="s">
        <v>506</v>
      </c>
      <c r="B136" s="26" t="s">
        <v>507</v>
      </c>
      <c r="G136" s="119"/>
    </row>
    <row r="137" spans="1:7" s="26" customFormat="1" x14ac:dyDescent="0.2">
      <c r="A137" s="58" t="s">
        <v>531</v>
      </c>
      <c r="B137" s="26" t="s">
        <v>626</v>
      </c>
      <c r="G137" s="119"/>
    </row>
    <row r="138" spans="1:7" s="26" customFormat="1" x14ac:dyDescent="0.2">
      <c r="A138" s="58"/>
      <c r="G138" s="119"/>
    </row>
    <row r="139" spans="1:7" s="26" customFormat="1" x14ac:dyDescent="0.2">
      <c r="A139" s="266" t="s">
        <v>451</v>
      </c>
      <c r="B139" s="266"/>
      <c r="C139" s="266"/>
      <c r="D139" s="266"/>
      <c r="E139" s="266"/>
      <c r="F139" s="266"/>
      <c r="G139" s="119"/>
    </row>
    <row r="140" spans="1:7" s="26" customFormat="1" x14ac:dyDescent="0.2">
      <c r="A140" s="266"/>
      <c r="B140" s="266"/>
      <c r="C140" s="266"/>
      <c r="D140" s="266"/>
      <c r="E140" s="266"/>
      <c r="F140" s="266"/>
      <c r="G140" s="119"/>
    </row>
    <row r="141" spans="1:7" s="26" customFormat="1" x14ac:dyDescent="0.2">
      <c r="A141" s="266"/>
      <c r="B141" s="266"/>
      <c r="C141" s="266"/>
      <c r="D141" s="266"/>
      <c r="E141" s="266"/>
      <c r="F141" s="266"/>
      <c r="G141" s="119"/>
    </row>
    <row r="142" spans="1:7" s="26" customFormat="1" x14ac:dyDescent="0.2">
      <c r="A142" s="266"/>
      <c r="B142" s="266"/>
      <c r="C142" s="266"/>
      <c r="D142" s="266"/>
      <c r="E142" s="266"/>
      <c r="F142" s="266"/>
      <c r="G142" s="119"/>
    </row>
    <row r="143" spans="1:7" s="26" customFormat="1" x14ac:dyDescent="0.2">
      <c r="A143" s="58"/>
      <c r="B143" s="58"/>
      <c r="G143" s="119"/>
    </row>
    <row r="144" spans="1:7" s="26" customFormat="1" x14ac:dyDescent="0.2">
      <c r="A144" s="58"/>
      <c r="B144" s="58"/>
      <c r="G144" s="119"/>
    </row>
    <row r="145" spans="1:7" s="26" customFormat="1" x14ac:dyDescent="0.2">
      <c r="A145" s="58"/>
      <c r="B145" s="58"/>
      <c r="C145" s="105"/>
      <c r="G145" s="119"/>
    </row>
    <row r="146" spans="1:7" s="26" customFormat="1" x14ac:dyDescent="0.2">
      <c r="A146" s="58"/>
      <c r="B146" s="58"/>
      <c r="G146" s="119"/>
    </row>
    <row r="147" spans="1:7" s="26" customFormat="1" x14ac:dyDescent="0.2">
      <c r="A147" s="58"/>
      <c r="B147" s="58"/>
      <c r="G147" s="119"/>
    </row>
    <row r="148" spans="1:7" s="26" customFormat="1" x14ac:dyDescent="0.2">
      <c r="A148" s="58"/>
      <c r="B148" s="58"/>
      <c r="G148" s="119"/>
    </row>
    <row r="149" spans="1:7" s="26" customFormat="1" x14ac:dyDescent="0.2">
      <c r="A149" s="58"/>
      <c r="B149" s="58"/>
      <c r="G149" s="119"/>
    </row>
    <row r="150" spans="1:7" s="26" customFormat="1" x14ac:dyDescent="0.2">
      <c r="A150" s="58"/>
      <c r="B150" s="58"/>
      <c r="G150" s="119"/>
    </row>
    <row r="151" spans="1:7" s="26" customFormat="1" x14ac:dyDescent="0.2">
      <c r="A151" s="58"/>
      <c r="B151" s="58"/>
      <c r="G151" s="119"/>
    </row>
    <row r="152" spans="1:7" s="26" customFormat="1" x14ac:dyDescent="0.2">
      <c r="A152" s="58"/>
      <c r="B152" s="58"/>
      <c r="G152" s="119"/>
    </row>
    <row r="153" spans="1:7" s="26" customFormat="1" x14ac:dyDescent="0.2">
      <c r="A153" s="58"/>
      <c r="B153" s="58"/>
      <c r="G153" s="119"/>
    </row>
    <row r="154" spans="1:7" s="26" customFormat="1" x14ac:dyDescent="0.2">
      <c r="A154" s="58"/>
      <c r="B154" s="58"/>
      <c r="G154" s="119"/>
    </row>
    <row r="155" spans="1:7" s="26" customFormat="1" x14ac:dyDescent="0.2">
      <c r="A155" s="58"/>
      <c r="B155" s="58"/>
      <c r="G155" s="119"/>
    </row>
    <row r="156" spans="1:7" s="26" customFormat="1" x14ac:dyDescent="0.2">
      <c r="A156" s="58"/>
      <c r="B156" s="58"/>
      <c r="G156" s="119"/>
    </row>
    <row r="157" spans="1:7" s="26" customFormat="1" x14ac:dyDescent="0.2">
      <c r="A157" s="58"/>
      <c r="B157" s="58"/>
      <c r="G157" s="119"/>
    </row>
    <row r="158" spans="1:7" s="26" customFormat="1" x14ac:dyDescent="0.2">
      <c r="A158" s="58"/>
      <c r="B158" s="58"/>
      <c r="G158" s="119"/>
    </row>
    <row r="159" spans="1:7" s="26" customFormat="1" x14ac:dyDescent="0.2">
      <c r="A159" s="58"/>
      <c r="B159" s="58"/>
      <c r="G159" s="119"/>
    </row>
    <row r="160" spans="1:7" s="26" customFormat="1" x14ac:dyDescent="0.2">
      <c r="A160" s="58"/>
      <c r="B160" s="58"/>
      <c r="G160" s="119"/>
    </row>
    <row r="161" spans="1:7" s="26" customFormat="1" x14ac:dyDescent="0.2">
      <c r="A161" s="58"/>
      <c r="B161" s="58"/>
      <c r="G161" s="119"/>
    </row>
    <row r="162" spans="1:7" s="26" customFormat="1" x14ac:dyDescent="0.2">
      <c r="A162" s="58"/>
      <c r="B162" s="58"/>
      <c r="G162" s="119"/>
    </row>
    <row r="163" spans="1:7" s="26" customFormat="1" x14ac:dyDescent="0.2">
      <c r="A163" s="58"/>
      <c r="B163" s="58"/>
      <c r="G163" s="119"/>
    </row>
    <row r="164" spans="1:7" s="26" customFormat="1" x14ac:dyDescent="0.2">
      <c r="A164" s="58"/>
      <c r="B164" s="58"/>
      <c r="G164" s="119"/>
    </row>
    <row r="165" spans="1:7" s="26" customFormat="1" x14ac:dyDescent="0.2">
      <c r="A165" s="58"/>
      <c r="B165" s="58"/>
      <c r="G165" s="119"/>
    </row>
    <row r="166" spans="1:7" s="26" customFormat="1" x14ac:dyDescent="0.2">
      <c r="A166" s="58"/>
      <c r="B166" s="58"/>
      <c r="G166" s="119"/>
    </row>
    <row r="167" spans="1:7" s="26" customFormat="1" x14ac:dyDescent="0.2">
      <c r="A167" s="58"/>
      <c r="B167" s="58"/>
      <c r="G167" s="119"/>
    </row>
    <row r="168" spans="1:7" s="26" customFormat="1" x14ac:dyDescent="0.2">
      <c r="A168" s="58"/>
      <c r="B168" s="58"/>
      <c r="G168" s="119"/>
    </row>
  </sheetData>
  <mergeCells count="1">
    <mergeCell ref="A139:F142"/>
  </mergeCells>
  <phoneticPr fontId="2" type="noConversion"/>
  <pageMargins left="0.75" right="0.75" top="1" bottom="1" header="0" footer="0"/>
  <pageSetup paperSize="9" scale="59" fitToHeight="7"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Bonos Matriz Sec.</vt:lpstr>
      <vt:lpstr>Bonos Vig Sec</vt:lpstr>
      <vt:lpstr>Amort e Intereses</vt:lpstr>
      <vt:lpstr>Colocaciones</vt:lpstr>
      <vt:lpstr>Activos Securitizados</vt:lpstr>
      <vt:lpstr>'Activos Securitizados'!Títulos_a_imprimir</vt:lpstr>
      <vt:lpstr>'Bonos Matriz Sec.'!Títulos_a_imprimir</vt:lpstr>
    </vt:vector>
  </TitlesOfParts>
  <Company>OEM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pereda</dc:creator>
  <cp:lastModifiedBy>Jofré Elorza Ximena</cp:lastModifiedBy>
  <cp:lastPrinted>2016-07-12T16:06:02Z</cp:lastPrinted>
  <dcterms:created xsi:type="dcterms:W3CDTF">2001-01-06T19:47:03Z</dcterms:created>
  <dcterms:modified xsi:type="dcterms:W3CDTF">2016-07-12T16:07:28Z</dcterms:modified>
</cp:coreProperties>
</file>