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Cuadros FOGAPE\"/>
    </mc:Choice>
  </mc:AlternateContent>
  <xr:revisionPtr revIDLastSave="0" documentId="8_{C24BE177-5CEE-4F38-A972-A26FA6036925}" xr6:coauthVersionLast="46" xr6:coauthVersionMax="46" xr10:uidLastSave="{00000000-0000-0000-0000-000000000000}"/>
  <bookViews>
    <workbookView xWindow="-108" yWindow="-108" windowWidth="23256" windowHeight="12576" activeTab="2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42" i="6"/>
  <c r="D38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<sst xmlns="http://schemas.openxmlformats.org/spreadsheetml/2006/main" count="292" uniqueCount="93">
  <si>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</si>
  <si>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</si>
  <si>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</si>
  <si>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</si>
  <si>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</si>
  <si>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</si>
  <si>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</si>
  <si>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</si>
  <si>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</si>
  <si>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</si>
  <si>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</si>
  <si>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</si>
  <si>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</si>
  <si>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</si>
  <si>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</si>
  <si>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</si>
  <si>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</si>
  <si>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</si>
  <si>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</si>
  <si>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</si>
  <si>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</si>
  <si>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</si>
  <si>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</si>
  <si>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</si>
  <si>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</si>
  <si>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</si>
  <si>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</si>
  <si>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</si>
  <si>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</si>
  <si>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</si>
  <si>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</si>
  <si>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</si>
  <si>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</si>
  <si>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</si>
  <si>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</si>
  <si>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</si>
  <si>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</si>
  <si>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</si>
  <si>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</si>
  <si>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</si>
  <si>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</si>
  <si>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</si>
  <si>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</si>
  <si>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</si>
  <si>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</si>
  <si>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</si>
  <si>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</si>
  <si>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</si>
  <si>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</si>
  <si>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</si>
  <si>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</si>
  <si>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</si>
  <si>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</si>
  <si>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</si>
  <si>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</si>
  <si>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</si>
  <si>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</si>
  <si>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</si>
  <si>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</si>
  <si>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</si>
  <si>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</si>
  <si>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</si>
  <si>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</si>
  <si>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</si>
  <si>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</si>
  <si>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</si>
  <si>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</si>
  <si>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</si>
  <si>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</si>
  <si>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</si>
  <si>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</si>
  <si>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</si>
  <si>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</si>
  <si>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</si>
  <si>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</si>
  <si>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</si>
  <si>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</si>
  <si>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</si>
  <si>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</si>
  <si>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</si>
  <si>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</si>
  <si>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</si>
  <si>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</si>
  <si>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</si>
  <si>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</si>
  <si>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</si>
  <si>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</si>
  <si>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</si>
  <si>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</si>
  <si>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</si>
  <si>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</si>
  <si>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Información al: 26/03/2021</t>
  </si>
  <si>
    <t>Actualización: 06/04/2021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</si>
</sst>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166" fontId="0" fillId="2" borderId="20" xfId="4" applyNumberFormat="1" applyFont="1" applyFill="1" applyBorder="1"/>
    <xf numFmtId="166" fontId="0" fillId="2" borderId="0" xfId="4" applyNumberFormat="1" applyFont="1" applyFill="1"/>
    <xf numFmtId="166" fontId="8" fillId="0" borderId="20" xfId="4" applyNumberFormat="1" applyFont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49" fontId="0" fillId="2" borderId="0" xfId="4" applyNumberFormat="1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167" fontId="8" fillId="2" borderId="20" xfId="2" applyNumberFormat="1" applyFont="1" applyFill="1" applyBorder="1"/>
    <xf numFmtId="167" fontId="8" fillId="0" borderId="20" xfId="2" applyNumberFormat="1" applyFont="1" applyBorder="1"/>
    <xf numFmtId="0" fontId="0" fillId="4" borderId="0" xfId="0" applyFont="1" applyFill="1"/>
    <xf numFmtId="166" fontId="17" fillId="3" borderId="20" xfId="4" applyNumberFormat="1" applyFont="1" applyFill="1" applyBorder="1" applyAlignment="1">
      <alignment horizontal="center" vertical="center" wrapText="1"/>
    </xf>
    <xf numFmtId="166" fontId="18" fillId="2" borderId="20" xfId="4" applyNumberFormat="1" applyFont="1" applyFill="1" applyBorder="1"/>
    <xf numFmtId="167" fontId="7" fillId="2" borderId="20" xfId="2" applyNumberFormat="1" applyFont="1" applyFill="1" applyBorder="1"/>
    <xf numFmtId="0" fontId="0" fillId="0" borderId="0" xfId="0" applyFont="1" applyAlignment="1">
      <alignment horizontal="left"/>
    </xf>
    <xf numFmtId="167" fontId="7" fillId="0" borderId="20" xfId="2" applyNumberFormat="1" applyFont="1" applyBorder="1"/>
    <xf numFmtId="166" fontId="19" fillId="2" borderId="20" xfId="4" applyNumberFormat="1" applyFont="1" applyFill="1" applyBorder="1"/>
    <xf numFmtId="49" fontId="0" fillId="2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6" fontId="17" fillId="3" borderId="20" xfId="4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658225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26/02/2021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zoomScale="85" zoomScaleNormal="85" workbookViewId="0">
      <selection activeCell="B17" sqref="B17"/>
    </sheetView>
  </sheetViews>
  <sheetFormatPr baseColWidth="10" defaultColWidth="11.44140625" defaultRowHeight="14.4" x14ac:dyDescent="0.3"/>
  <cols>
    <col min="1" max="1" width="5.6640625" style="78" customWidth="1"/>
    <col min="2" max="2" width="13.44140625" style="79" customWidth="1"/>
    <col min="3" max="3" width="73" style="79" customWidth="1"/>
    <col min="4" max="16384" width="11.44140625" style="79"/>
  </cols>
  <sheetData>
    <row r="2" spans="2:13" ht="15.6" x14ac:dyDescent="0.3">
      <c r="B2" s="45" t="s">
        <v>87</v>
      </c>
    </row>
    <row r="4" spans="2:13" x14ac:dyDescent="0.3">
      <c r="B4" s="13" t="s">
        <v>88</v>
      </c>
      <c r="C4" s="46"/>
      <c r="D4" s="46"/>
    </row>
    <row r="6" spans="2:13" x14ac:dyDescent="0.3">
      <c r="B6" s="80" t="s">
        <v>55</v>
      </c>
      <c r="C6" s="78" t="s">
        <v>56</v>
      </c>
    </row>
    <row r="7" spans="2:13" x14ac:dyDescent="0.3">
      <c r="B7" s="80" t="s">
        <v>57</v>
      </c>
      <c r="C7" s="78" t="s">
        <v>58</v>
      </c>
    </row>
    <row r="9" spans="2:13" x14ac:dyDescent="0.3">
      <c r="B9" s="77" t="s">
        <v>89</v>
      </c>
      <c r="C9" s="47"/>
      <c r="D9" s="47"/>
    </row>
    <row r="10" spans="2:13" x14ac:dyDescent="0.3">
      <c r="B10" s="76"/>
      <c r="C10" s="47"/>
      <c r="D10" s="47"/>
    </row>
    <row r="11" spans="2:13" x14ac:dyDescent="0.3">
      <c r="B11" s="80" t="s">
        <v>50</v>
      </c>
      <c r="C11" s="99" t="s">
        <v>59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2:13" x14ac:dyDescent="0.3">
      <c r="B12" s="80" t="s">
        <v>3</v>
      </c>
      <c r="C12" s="99" t="s">
        <v>60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2:13" x14ac:dyDescent="0.3">
      <c r="B13" s="80" t="s">
        <v>5</v>
      </c>
      <c r="C13" s="99" t="s">
        <v>61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2:13" x14ac:dyDescent="0.3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2:13" x14ac:dyDescent="0.3">
      <c r="B15" s="79" t="s">
        <v>91</v>
      </c>
    </row>
    <row r="16" spans="2:13" x14ac:dyDescent="0.3">
      <c r="B16" s="78" t="s">
        <v>92</v>
      </c>
    </row>
    <row r="30" spans="1:1" x14ac:dyDescent="0.3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E54"/>
  <sheetViews>
    <sheetView showGridLines="0" zoomScale="80" zoomScaleNormal="80" workbookViewId="0">
      <selection activeCell="B22" sqref="B22"/>
    </sheetView>
  </sheetViews>
  <sheetFormatPr baseColWidth="10" defaultColWidth="11.44140625" defaultRowHeight="14.4" x14ac:dyDescent="0.3"/>
  <cols>
    <col min="1" max="1" width="5.6640625" style="78" customWidth="1"/>
    <col min="2" max="2" width="42.44140625" style="79" bestFit="1" customWidth="1"/>
    <col min="3" max="4" width="18.33203125" style="79" customWidth="1"/>
    <col min="5" max="16384" width="11.44140625" style="79"/>
  </cols>
  <sheetData>
    <row r="2" spans="2:5" x14ac:dyDescent="0.3">
      <c r="B2" s="48" t="s">
        <v>88</v>
      </c>
    </row>
    <row r="4" spans="2:5" x14ac:dyDescent="0.3">
      <c r="B4" s="48" t="s">
        <v>62</v>
      </c>
    </row>
    <row r="5" spans="2:5" x14ac:dyDescent="0.3">
      <c r="B5" s="49" t="s">
        <v>56</v>
      </c>
      <c r="C5" s="89"/>
      <c r="D5" s="89"/>
      <c r="E5" s="89"/>
    </row>
    <row r="6" spans="2:5" x14ac:dyDescent="0.3">
      <c r="B6" s="89" t="s">
        <v>63</v>
      </c>
      <c r="C6" s="89"/>
      <c r="D6" s="89"/>
      <c r="E6" s="89"/>
    </row>
    <row r="8" spans="2:5" ht="28.8" x14ac:dyDescent="0.3">
      <c r="B8" s="98" t="s">
        <v>2</v>
      </c>
      <c r="C8" s="90" t="s">
        <v>64</v>
      </c>
      <c r="D8" s="90" t="s">
        <v>65</v>
      </c>
      <c r="E8" s="90" t="s">
        <v>66</v>
      </c>
    </row>
    <row r="9" spans="2:5" x14ac:dyDescent="0.3">
      <c r="B9" s="50" t="s">
        <v>67</v>
      </c>
      <c r="C9" s="53">
        <v>53000000</v>
      </c>
      <c r="D9" s="53">
        <v>51872760.518699996</v>
      </c>
      <c r="E9" s="87">
        <f>D9/C9</f>
        <v>0.9787313305415094</v>
      </c>
    </row>
    <row r="10" spans="2:5" x14ac:dyDescent="0.3">
      <c r="B10" s="50" t="s">
        <v>68</v>
      </c>
      <c r="C10" s="53">
        <v>1670721.50134</v>
      </c>
      <c r="D10" s="53">
        <v>1165719.9617999999</v>
      </c>
      <c r="E10" s="87">
        <f t="shared" ref="E10:E20" si="0">D10/C10</f>
        <v>0.69773445835528891</v>
      </c>
    </row>
    <row r="11" spans="2:5" x14ac:dyDescent="0.3">
      <c r="B11" s="50" t="s">
        <v>69</v>
      </c>
      <c r="C11" s="53">
        <v>46600000</v>
      </c>
      <c r="D11" s="53">
        <v>46151574.189199999</v>
      </c>
      <c r="E11" s="87">
        <f t="shared" si="0"/>
        <v>0.99037712852360515</v>
      </c>
    </row>
    <row r="12" spans="2:5" x14ac:dyDescent="0.3">
      <c r="B12" s="50" t="s">
        <v>70</v>
      </c>
      <c r="C12" s="53">
        <v>17473000</v>
      </c>
      <c r="D12" s="53">
        <v>16784073.793400001</v>
      </c>
      <c r="E12" s="87">
        <f t="shared" si="0"/>
        <v>0.96057195635551995</v>
      </c>
    </row>
    <row r="13" spans="2:5" x14ac:dyDescent="0.3">
      <c r="B13" s="50" t="s">
        <v>71</v>
      </c>
      <c r="C13" s="53">
        <v>49800000</v>
      </c>
      <c r="D13" s="53">
        <v>49046354.986999996</v>
      </c>
      <c r="E13" s="87">
        <f t="shared" si="0"/>
        <v>0.98486656600401601</v>
      </c>
    </row>
    <row r="14" spans="2:5" x14ac:dyDescent="0.3">
      <c r="B14" s="50" t="s">
        <v>72</v>
      </c>
      <c r="C14" s="53">
        <v>21976100.035999998</v>
      </c>
      <c r="D14" s="53">
        <v>21262925.272999991</v>
      </c>
      <c r="E14" s="87">
        <f t="shared" si="0"/>
        <v>0.96754771038392962</v>
      </c>
    </row>
    <row r="15" spans="2:5" x14ac:dyDescent="0.3">
      <c r="B15" s="50" t="s">
        <v>73</v>
      </c>
      <c r="C15" s="53">
        <v>2118000</v>
      </c>
      <c r="D15" s="53">
        <v>1821205.0266</v>
      </c>
      <c r="E15" s="87">
        <f t="shared" si="0"/>
        <v>0.85987017308781866</v>
      </c>
    </row>
    <row r="16" spans="2:5" x14ac:dyDescent="0.3">
      <c r="B16" s="50" t="s">
        <v>74</v>
      </c>
      <c r="C16" s="53">
        <v>58822500.100000001</v>
      </c>
      <c r="D16" s="53">
        <v>57019024.212699994</v>
      </c>
      <c r="E16" s="87">
        <f t="shared" si="0"/>
        <v>0.96934037342455615</v>
      </c>
    </row>
    <row r="17" spans="1:5" x14ac:dyDescent="0.3">
      <c r="B17" s="50" t="s">
        <v>75</v>
      </c>
      <c r="C17" s="53">
        <v>1659000</v>
      </c>
      <c r="D17" s="53">
        <v>1434763.9987000001</v>
      </c>
      <c r="E17" s="87">
        <f t="shared" si="0"/>
        <v>0.86483664779987957</v>
      </c>
    </row>
    <row r="18" spans="1:5" x14ac:dyDescent="0.3">
      <c r="B18" s="50" t="s">
        <v>76</v>
      </c>
      <c r="C18" s="53">
        <v>906933.33600000001</v>
      </c>
      <c r="D18" s="53">
        <v>850386.27759999991</v>
      </c>
      <c r="E18" s="87">
        <f t="shared" si="0"/>
        <v>0.93765025922478595</v>
      </c>
    </row>
    <row r="19" spans="1:5" x14ac:dyDescent="0.3">
      <c r="B19" s="50" t="s">
        <v>0</v>
      </c>
      <c r="C19" s="53">
        <v>103537.36000000002</v>
      </c>
      <c r="D19" s="53">
        <v>85246.172600000034</v>
      </c>
      <c r="E19" s="87">
        <f t="shared" si="0"/>
        <v>0.82333732094386047</v>
      </c>
    </row>
    <row r="20" spans="1:5" x14ac:dyDescent="0.3">
      <c r="B20" s="95" t="s">
        <v>4</v>
      </c>
      <c r="C20" s="91">
        <f>SUM(C9:C19)</f>
        <v>254129792.33333999</v>
      </c>
      <c r="D20" s="91">
        <f>SUM(D9:D19)</f>
        <v>247494034.4113</v>
      </c>
      <c r="E20" s="92">
        <f t="shared" si="0"/>
        <v>0.97388831171224544</v>
      </c>
    </row>
    <row r="21" spans="1:5" s="93" customFormat="1" x14ac:dyDescent="0.3">
      <c r="A21" s="82"/>
      <c r="B21" s="83" t="s">
        <v>84</v>
      </c>
      <c r="C21" s="86">
        <f>SUM(C9:C19)-C20</f>
        <v>0</v>
      </c>
      <c r="D21" s="86">
        <f>SUM(D9:D19)-D20</f>
        <v>0</v>
      </c>
    </row>
    <row r="22" spans="1:5" s="93" customFormat="1" x14ac:dyDescent="0.3">
      <c r="A22" s="82"/>
      <c r="B22" s="83" t="str">
        <f>Indice!B15</f>
        <v>Información al: 26/03/2021</v>
      </c>
    </row>
    <row r="23" spans="1:5" x14ac:dyDescent="0.3">
      <c r="B23" s="51"/>
    </row>
    <row r="24" spans="1:5" x14ac:dyDescent="0.3">
      <c r="B24" s="48" t="s">
        <v>77</v>
      </c>
    </row>
    <row r="25" spans="1:5" x14ac:dyDescent="0.3">
      <c r="B25" s="49" t="s">
        <v>58</v>
      </c>
      <c r="C25" s="89"/>
      <c r="D25" s="89"/>
      <c r="E25" s="89"/>
    </row>
    <row r="26" spans="1:5" x14ac:dyDescent="0.3">
      <c r="B26" s="89" t="s">
        <v>63</v>
      </c>
      <c r="C26" s="89"/>
      <c r="D26" s="89"/>
      <c r="E26" s="89"/>
    </row>
    <row r="28" spans="1:5" ht="28.8" x14ac:dyDescent="0.3">
      <c r="B28" s="98" t="s">
        <v>78</v>
      </c>
      <c r="C28" s="90" t="s">
        <v>64</v>
      </c>
      <c r="D28" s="90" t="s">
        <v>65</v>
      </c>
      <c r="E28" s="90" t="s">
        <v>66</v>
      </c>
    </row>
    <row r="29" spans="1:5" x14ac:dyDescent="0.3">
      <c r="B29" s="50" t="s">
        <v>79</v>
      </c>
      <c r="C29" s="52">
        <v>89123798.060499996</v>
      </c>
      <c r="D29" s="52">
        <v>88770977.852300003</v>
      </c>
      <c r="E29" s="87">
        <f t="shared" ref="E29:E33" si="1">D29/C29</f>
        <v>0.99604123459863669</v>
      </c>
    </row>
    <row r="30" spans="1:5" x14ac:dyDescent="0.3">
      <c r="B30" s="50" t="s">
        <v>1</v>
      </c>
      <c r="C30" s="52">
        <v>68074239.299500003</v>
      </c>
      <c r="D30" s="52">
        <v>66562244.872599997</v>
      </c>
      <c r="E30" s="87">
        <f t="shared" si="1"/>
        <v>0.97778903675665296</v>
      </c>
    </row>
    <row r="31" spans="1:5" x14ac:dyDescent="0.3">
      <c r="B31" s="50" t="s">
        <v>80</v>
      </c>
      <c r="C31" s="52">
        <v>76575000</v>
      </c>
      <c r="D31" s="52">
        <v>74938595.817099988</v>
      </c>
      <c r="E31" s="87">
        <f t="shared" si="1"/>
        <v>0.97863004658308828</v>
      </c>
    </row>
    <row r="32" spans="1:5" x14ac:dyDescent="0.3">
      <c r="B32" s="50" t="s">
        <v>81</v>
      </c>
      <c r="C32" s="52">
        <v>20356754.973340001</v>
      </c>
      <c r="D32" s="52">
        <v>17222215.8693</v>
      </c>
      <c r="E32" s="87">
        <f t="shared" si="1"/>
        <v>0.84601970657184233</v>
      </c>
    </row>
    <row r="33" spans="1:5" x14ac:dyDescent="0.3">
      <c r="B33" s="95" t="s">
        <v>4</v>
      </c>
      <c r="C33" s="91">
        <f>SUM(C29:C32)</f>
        <v>254129792.33334002</v>
      </c>
      <c r="D33" s="91">
        <f>SUM(D29:D32)</f>
        <v>247494034.4113</v>
      </c>
      <c r="E33" s="92">
        <f t="shared" si="1"/>
        <v>0.97388831171224532</v>
      </c>
    </row>
    <row r="34" spans="1:5" x14ac:dyDescent="0.3">
      <c r="C34" s="86">
        <f>SUM(C29:C32)-C33</f>
        <v>0</v>
      </c>
      <c r="D34" s="86">
        <f>SUM(D29:D32)-D33</f>
        <v>0</v>
      </c>
    </row>
    <row r="35" spans="1:5" x14ac:dyDescent="0.3">
      <c r="B35" s="89" t="s">
        <v>82</v>
      </c>
      <c r="C35" s="89"/>
      <c r="D35" s="89"/>
      <c r="E35" s="89"/>
    </row>
    <row r="37" spans="1:5" ht="28.8" x14ac:dyDescent="0.3">
      <c r="B37" s="98" t="s">
        <v>78</v>
      </c>
      <c r="C37" s="90" t="s">
        <v>64</v>
      </c>
      <c r="D37" s="90" t="s">
        <v>65</v>
      </c>
      <c r="E37" s="90" t="s">
        <v>66</v>
      </c>
    </row>
    <row r="38" spans="1:5" x14ac:dyDescent="0.3">
      <c r="A38" s="24"/>
      <c r="B38" s="50" t="s">
        <v>79</v>
      </c>
      <c r="C38" s="87">
        <f>C29/C$33</f>
        <v>0.3507018883626089</v>
      </c>
      <c r="D38" s="87">
        <f>D29/D$33</f>
        <v>0.35867926297073982</v>
      </c>
      <c r="E38" s="88">
        <f>E29</f>
        <v>0.99604123459863669</v>
      </c>
    </row>
    <row r="39" spans="1:5" x14ac:dyDescent="0.3">
      <c r="B39" s="50" t="s">
        <v>1</v>
      </c>
      <c r="C39" s="87">
        <f t="shared" ref="C39:D39" si="2">C30/C$33</f>
        <v>0.26787193533848863</v>
      </c>
      <c r="D39" s="87">
        <f t="shared" si="2"/>
        <v>0.26894484560376508</v>
      </c>
      <c r="E39" s="88">
        <f t="shared" ref="E39:E42" si="3">E30</f>
        <v>0.97778903675665296</v>
      </c>
    </row>
    <row r="40" spans="1:5" x14ac:dyDescent="0.3">
      <c r="B40" s="50" t="s">
        <v>80</v>
      </c>
      <c r="C40" s="87">
        <f t="shared" ref="C40:D40" si="4">C31/C$33</f>
        <v>0.30132240418139239</v>
      </c>
      <c r="D40" s="87">
        <f t="shared" si="4"/>
        <v>0.30278950357471107</v>
      </c>
      <c r="E40" s="88">
        <f t="shared" si="3"/>
        <v>0.97863004658308828</v>
      </c>
    </row>
    <row r="41" spans="1:5" x14ac:dyDescent="0.3">
      <c r="B41" s="50" t="s">
        <v>81</v>
      </c>
      <c r="C41" s="87">
        <f t="shared" ref="C41:D41" si="5">C32/C$33</f>
        <v>8.0103772117509964E-2</v>
      </c>
      <c r="D41" s="87">
        <f t="shared" si="5"/>
        <v>6.9586387850783984E-2</v>
      </c>
      <c r="E41" s="88">
        <f t="shared" si="3"/>
        <v>0.84601970657184233</v>
      </c>
    </row>
    <row r="42" spans="1:5" x14ac:dyDescent="0.3">
      <c r="B42" s="95" t="s">
        <v>83</v>
      </c>
      <c r="C42" s="92">
        <f t="shared" ref="C42:D42" si="6">C33/C$33</f>
        <v>1</v>
      </c>
      <c r="D42" s="92">
        <f t="shared" si="6"/>
        <v>1</v>
      </c>
      <c r="E42" s="94">
        <f t="shared" si="3"/>
        <v>0.97388831171224532</v>
      </c>
    </row>
    <row r="50" spans="2:2" x14ac:dyDescent="0.3">
      <c r="B50" s="84" t="str">
        <f>+B21</f>
        <v>Fuente: Fogape</v>
      </c>
    </row>
    <row r="51" spans="2:2" x14ac:dyDescent="0.3">
      <c r="B51" s="84" t="str">
        <f>Indice!B15</f>
        <v>Información al: 26/03/2021</v>
      </c>
    </row>
    <row r="52" spans="2:2" x14ac:dyDescent="0.3">
      <c r="B52" s="96" t="str">
        <f>+Indice!B16</f>
        <v>Actualización: 06/04/2021</v>
      </c>
    </row>
    <row r="53" spans="2:2" x14ac:dyDescent="0.3">
      <c r="B53" s="97"/>
    </row>
    <row r="54" spans="2:2" x14ac:dyDescent="0.3">
      <c r="B54" s="93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tabSelected="1" topLeftCell="A4" zoomScale="80" zoomScaleNormal="80" workbookViewId="0">
      <selection activeCell="O21" sqref="O21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8.5546875" style="6" bestFit="1" customWidth="1"/>
    <col min="5" max="5" width="8.8867187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5" bestFit="1" customWidth="1"/>
    <col min="14" max="14" width="19.33203125" style="15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5" bestFit="1" customWidth="1"/>
    <col min="24" max="24" width="19.33203125" style="15" bestFit="1" customWidth="1"/>
    <col min="25" max="16384" width="11.44140625" style="6"/>
  </cols>
  <sheetData>
    <row r="2" spans="2:24" x14ac:dyDescent="0.3">
      <c r="B2" s="7" t="s">
        <v>90</v>
      </c>
    </row>
    <row r="3" spans="2:24" x14ac:dyDescent="0.3">
      <c r="B3" s="7"/>
    </row>
    <row r="4" spans="2:24" x14ac:dyDescent="0.3">
      <c r="B4" s="7" t="s">
        <v>50</v>
      </c>
    </row>
    <row r="5" spans="2:24" x14ac:dyDescent="0.3">
      <c r="B5" s="109" t="s">
        <v>46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24" x14ac:dyDescent="0.3">
      <c r="B6" s="110" t="s">
        <v>2</v>
      </c>
      <c r="C6" s="112" t="s">
        <v>6</v>
      </c>
      <c r="D6" s="112"/>
      <c r="E6" s="114" t="s">
        <v>7</v>
      </c>
      <c r="F6" s="120"/>
      <c r="G6" s="112" t="s">
        <v>8</v>
      </c>
      <c r="H6" s="112"/>
      <c r="I6" s="106" t="s">
        <v>9</v>
      </c>
      <c r="J6" s="107"/>
      <c r="K6" s="107"/>
      <c r="L6" s="107"/>
      <c r="M6" s="107"/>
      <c r="N6" s="108"/>
      <c r="O6" s="107" t="s">
        <v>10</v>
      </c>
      <c r="P6" s="108"/>
      <c r="Q6" s="106" t="s">
        <v>11</v>
      </c>
      <c r="R6" s="107"/>
      <c r="S6" s="107"/>
      <c r="T6" s="107"/>
      <c r="U6" s="107"/>
      <c r="V6" s="107"/>
      <c r="W6" s="107"/>
      <c r="X6" s="108"/>
    </row>
    <row r="7" spans="2:24" x14ac:dyDescent="0.3">
      <c r="B7" s="110"/>
      <c r="C7" s="113"/>
      <c r="D7" s="113"/>
      <c r="E7" s="114"/>
      <c r="F7" s="120"/>
      <c r="G7" s="113"/>
      <c r="H7" s="113"/>
      <c r="I7" s="121" t="s">
        <v>12</v>
      </c>
      <c r="J7" s="122"/>
      <c r="K7" s="122" t="s">
        <v>13</v>
      </c>
      <c r="L7" s="122"/>
      <c r="M7" s="123" t="s">
        <v>4</v>
      </c>
      <c r="N7" s="124"/>
      <c r="O7" s="122" t="s">
        <v>14</v>
      </c>
      <c r="P7" s="127"/>
      <c r="Q7" s="121" t="s">
        <v>15</v>
      </c>
      <c r="R7" s="122"/>
      <c r="S7" s="122" t="s">
        <v>16</v>
      </c>
      <c r="T7" s="122"/>
      <c r="U7" s="122" t="s">
        <v>17</v>
      </c>
      <c r="V7" s="122"/>
      <c r="W7" s="123" t="s">
        <v>4</v>
      </c>
      <c r="X7" s="124"/>
    </row>
    <row r="8" spans="2:24" ht="45" customHeight="1" x14ac:dyDescent="0.3">
      <c r="B8" s="110"/>
      <c r="C8" s="113"/>
      <c r="D8" s="113"/>
      <c r="E8" s="116"/>
      <c r="F8" s="117"/>
      <c r="G8" s="113"/>
      <c r="H8" s="113"/>
      <c r="I8" s="121"/>
      <c r="J8" s="122"/>
      <c r="K8" s="122"/>
      <c r="L8" s="122"/>
      <c r="M8" s="125"/>
      <c r="N8" s="126"/>
      <c r="O8" s="122"/>
      <c r="P8" s="127"/>
      <c r="Q8" s="121"/>
      <c r="R8" s="122"/>
      <c r="S8" s="122"/>
      <c r="T8" s="122"/>
      <c r="U8" s="122"/>
      <c r="V8" s="122"/>
      <c r="W8" s="125"/>
      <c r="X8" s="126"/>
    </row>
    <row r="9" spans="2:24" x14ac:dyDescent="0.3">
      <c r="B9" s="111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">
      <c r="B10" s="1" t="s">
        <v>20</v>
      </c>
      <c r="C10" s="2">
        <v>43073</v>
      </c>
      <c r="D10" s="2">
        <v>79265341.148635551</v>
      </c>
      <c r="E10" s="3">
        <v>47</v>
      </c>
      <c r="F10" s="4">
        <v>65736.950107706914</v>
      </c>
      <c r="G10" s="2">
        <v>288</v>
      </c>
      <c r="H10" s="2">
        <v>2942059.8864398184</v>
      </c>
      <c r="I10" s="3">
        <v>1147</v>
      </c>
      <c r="J10" s="28">
        <v>4571020.051250115</v>
      </c>
      <c r="K10" s="28">
        <v>0</v>
      </c>
      <c r="L10" s="28">
        <v>0</v>
      </c>
      <c r="M10" s="29">
        <v>1147</v>
      </c>
      <c r="N10" s="5">
        <v>4571020.051250115</v>
      </c>
      <c r="O10" s="28">
        <v>40066</v>
      </c>
      <c r="P10" s="4">
        <v>64900529.835053585</v>
      </c>
      <c r="Q10" s="3">
        <v>3</v>
      </c>
      <c r="R10" s="28">
        <v>18886.994517666997</v>
      </c>
      <c r="S10" s="28">
        <v>283</v>
      </c>
      <c r="T10" s="28">
        <v>1266701.2077467307</v>
      </c>
      <c r="U10" s="28">
        <v>1239</v>
      </c>
      <c r="V10" s="28">
        <v>5500406.2235199232</v>
      </c>
      <c r="W10" s="29">
        <v>1525</v>
      </c>
      <c r="X10" s="5">
        <v>6785994.4257843206</v>
      </c>
    </row>
    <row r="11" spans="2:24" x14ac:dyDescent="0.3">
      <c r="B11" s="1" t="s">
        <v>21</v>
      </c>
      <c r="C11" s="2">
        <v>437</v>
      </c>
      <c r="D11" s="2">
        <v>2566123.8272197326</v>
      </c>
      <c r="E11" s="3">
        <v>0</v>
      </c>
      <c r="F11" s="4">
        <v>0</v>
      </c>
      <c r="G11" s="2">
        <v>67</v>
      </c>
      <c r="H11" s="2">
        <v>499467.42078522255</v>
      </c>
      <c r="I11" s="3">
        <v>5</v>
      </c>
      <c r="J11" s="28">
        <v>18546.688310141464</v>
      </c>
      <c r="K11" s="28">
        <v>0</v>
      </c>
      <c r="L11" s="28">
        <v>0</v>
      </c>
      <c r="M11" s="29">
        <v>5</v>
      </c>
      <c r="N11" s="5">
        <v>18546.688310141464</v>
      </c>
      <c r="O11" s="28">
        <v>276</v>
      </c>
      <c r="P11" s="4">
        <v>1544728.7759526023</v>
      </c>
      <c r="Q11" s="3">
        <v>27</v>
      </c>
      <c r="R11" s="28">
        <v>183288.92337325125</v>
      </c>
      <c r="S11" s="28">
        <v>19</v>
      </c>
      <c r="T11" s="28">
        <v>90691.604305554138</v>
      </c>
      <c r="U11" s="28">
        <v>43</v>
      </c>
      <c r="V11" s="28">
        <v>229400.41449296076</v>
      </c>
      <c r="W11" s="29">
        <v>89</v>
      </c>
      <c r="X11" s="5">
        <v>503380.94217176619</v>
      </c>
    </row>
    <row r="12" spans="2:24" x14ac:dyDescent="0.3">
      <c r="B12" s="6" t="s">
        <v>85</v>
      </c>
      <c r="C12" s="2">
        <v>258569</v>
      </c>
      <c r="D12" s="2">
        <v>134511451.53896677</v>
      </c>
      <c r="E12" s="3">
        <v>0</v>
      </c>
      <c r="F12" s="4">
        <v>0</v>
      </c>
      <c r="G12" s="2">
        <v>13866</v>
      </c>
      <c r="H12" s="2">
        <v>15808873.425828561</v>
      </c>
      <c r="I12" s="3">
        <v>2900</v>
      </c>
      <c r="J12" s="28">
        <v>11363696.193504917</v>
      </c>
      <c r="K12" s="28">
        <v>25696</v>
      </c>
      <c r="L12" s="28">
        <v>14246697.295008048</v>
      </c>
      <c r="M12" s="29">
        <v>28596</v>
      </c>
      <c r="N12" s="5">
        <v>25610393.488512963</v>
      </c>
      <c r="O12" s="28">
        <v>163493</v>
      </c>
      <c r="P12" s="4">
        <v>57256520.171582393</v>
      </c>
      <c r="Q12" s="3">
        <v>0</v>
      </c>
      <c r="R12" s="28">
        <v>0</v>
      </c>
      <c r="S12" s="28">
        <v>30476</v>
      </c>
      <c r="T12" s="28">
        <v>16649472.946269054</v>
      </c>
      <c r="U12" s="28">
        <v>22138</v>
      </c>
      <c r="V12" s="28">
        <v>19186191.506773796</v>
      </c>
      <c r="W12" s="29">
        <v>52614</v>
      </c>
      <c r="X12" s="5">
        <v>35835664.45304285</v>
      </c>
    </row>
    <row r="13" spans="2:24" x14ac:dyDescent="0.3">
      <c r="B13" s="1" t="s">
        <v>22</v>
      </c>
      <c r="C13" s="2">
        <v>11344</v>
      </c>
      <c r="D13" s="2">
        <v>38442027.184034199</v>
      </c>
      <c r="E13" s="3">
        <v>1366</v>
      </c>
      <c r="F13" s="4">
        <v>6201732.3687013574</v>
      </c>
      <c r="G13" s="2">
        <v>5</v>
      </c>
      <c r="H13" s="2">
        <v>7840.9754537132512</v>
      </c>
      <c r="I13" s="3">
        <v>93</v>
      </c>
      <c r="J13" s="28">
        <v>169812.3468877296</v>
      </c>
      <c r="K13" s="28">
        <v>7</v>
      </c>
      <c r="L13" s="28">
        <v>20604.276628109972</v>
      </c>
      <c r="M13" s="29">
        <v>100</v>
      </c>
      <c r="N13" s="5">
        <v>190416.62351583954</v>
      </c>
      <c r="O13" s="28">
        <v>4894</v>
      </c>
      <c r="P13" s="4">
        <v>22284996.945139237</v>
      </c>
      <c r="Q13" s="3">
        <v>556</v>
      </c>
      <c r="R13" s="28">
        <v>560780.6701990451</v>
      </c>
      <c r="S13" s="28">
        <v>218</v>
      </c>
      <c r="T13" s="28">
        <v>2769065.1670052712</v>
      </c>
      <c r="U13" s="28">
        <v>4205</v>
      </c>
      <c r="V13" s="28">
        <v>6427194.4340197314</v>
      </c>
      <c r="W13" s="29">
        <v>4979</v>
      </c>
      <c r="X13" s="5">
        <v>9757040.271224048</v>
      </c>
    </row>
    <row r="14" spans="2:24" x14ac:dyDescent="0.3">
      <c r="B14" s="6" t="s">
        <v>23</v>
      </c>
      <c r="C14" s="2">
        <v>32326</v>
      </c>
      <c r="D14" s="2">
        <v>83215804.942471236</v>
      </c>
      <c r="E14" s="3">
        <v>0</v>
      </c>
      <c r="F14" s="4">
        <v>0</v>
      </c>
      <c r="G14" s="2">
        <v>2152</v>
      </c>
      <c r="H14" s="2">
        <v>3567454.7454339415</v>
      </c>
      <c r="I14" s="3">
        <v>6448</v>
      </c>
      <c r="J14" s="28">
        <v>10842824.027081568</v>
      </c>
      <c r="K14" s="28">
        <v>0</v>
      </c>
      <c r="L14" s="28">
        <v>0</v>
      </c>
      <c r="M14" s="29">
        <v>6448</v>
      </c>
      <c r="N14" s="5">
        <v>10842824.027081568</v>
      </c>
      <c r="O14" s="28">
        <v>21869</v>
      </c>
      <c r="P14" s="4">
        <v>64052101.901222721</v>
      </c>
      <c r="Q14" s="3">
        <v>0</v>
      </c>
      <c r="R14" s="28">
        <v>0</v>
      </c>
      <c r="S14" s="28">
        <v>550</v>
      </c>
      <c r="T14" s="28">
        <v>1249975.4876758107</v>
      </c>
      <c r="U14" s="28">
        <v>1307</v>
      </c>
      <c r="V14" s="28">
        <v>3503448.7810571953</v>
      </c>
      <c r="W14" s="29">
        <v>1857</v>
      </c>
      <c r="X14" s="5">
        <v>4753424.268733006</v>
      </c>
    </row>
    <row r="15" spans="2:24" x14ac:dyDescent="0.3">
      <c r="B15" s="6" t="s">
        <v>24</v>
      </c>
      <c r="C15" s="2">
        <v>706</v>
      </c>
      <c r="D15" s="2">
        <v>3162870.3638213663</v>
      </c>
      <c r="E15" s="3">
        <v>2</v>
      </c>
      <c r="F15" s="4">
        <v>1871.6841413904231</v>
      </c>
      <c r="G15" s="2">
        <v>27</v>
      </c>
      <c r="H15" s="2">
        <v>120091.37221672061</v>
      </c>
      <c r="I15" s="3">
        <v>84</v>
      </c>
      <c r="J15" s="28">
        <v>408320.96452988399</v>
      </c>
      <c r="K15" s="28">
        <v>0</v>
      </c>
      <c r="L15" s="28">
        <v>0</v>
      </c>
      <c r="M15" s="29">
        <v>84</v>
      </c>
      <c r="N15" s="5">
        <v>408320.96452988399</v>
      </c>
      <c r="O15" s="28">
        <v>525</v>
      </c>
      <c r="P15" s="4">
        <v>2477887.3948198589</v>
      </c>
      <c r="Q15" s="3">
        <v>0</v>
      </c>
      <c r="R15" s="28">
        <v>0</v>
      </c>
      <c r="S15" s="28">
        <v>0</v>
      </c>
      <c r="T15" s="28">
        <v>0</v>
      </c>
      <c r="U15" s="28">
        <v>68</v>
      </c>
      <c r="V15" s="28">
        <v>154698.94811351254</v>
      </c>
      <c r="W15" s="29">
        <v>68</v>
      </c>
      <c r="X15" s="5">
        <v>154698.94811351254</v>
      </c>
    </row>
    <row r="16" spans="2:24" x14ac:dyDescent="0.3">
      <c r="B16" s="6" t="s">
        <v>25</v>
      </c>
      <c r="C16" s="2">
        <v>62311</v>
      </c>
      <c r="D16" s="2">
        <v>95274304.701874748</v>
      </c>
      <c r="E16" s="3">
        <v>0</v>
      </c>
      <c r="F16" s="4">
        <v>0</v>
      </c>
      <c r="G16" s="2">
        <v>0</v>
      </c>
      <c r="H16" s="2">
        <v>0</v>
      </c>
      <c r="I16" s="3">
        <v>10288</v>
      </c>
      <c r="J16" s="28">
        <v>11679419.294579262</v>
      </c>
      <c r="K16" s="28">
        <v>817</v>
      </c>
      <c r="L16" s="28">
        <v>1753016.0064726241</v>
      </c>
      <c r="M16" s="29">
        <v>11105</v>
      </c>
      <c r="N16" s="5">
        <v>13432435.301051887</v>
      </c>
      <c r="O16" s="28">
        <v>40217</v>
      </c>
      <c r="P16" s="4">
        <v>70400067.283539727</v>
      </c>
      <c r="Q16" s="3">
        <v>0</v>
      </c>
      <c r="R16" s="28">
        <v>0</v>
      </c>
      <c r="S16" s="28">
        <v>3068</v>
      </c>
      <c r="T16" s="28">
        <v>0</v>
      </c>
      <c r="U16" s="28">
        <v>7921</v>
      </c>
      <c r="V16" s="28">
        <v>11441802.117283132</v>
      </c>
      <c r="W16" s="29">
        <v>10989</v>
      </c>
      <c r="X16" s="5">
        <v>11441802.117283132</v>
      </c>
    </row>
    <row r="17" spans="2:24" x14ac:dyDescent="0.3">
      <c r="B17" s="6" t="s">
        <v>26</v>
      </c>
      <c r="C17" s="2">
        <v>16213</v>
      </c>
      <c r="D17" s="2">
        <v>41530117.328187905</v>
      </c>
      <c r="E17" s="3">
        <v>0</v>
      </c>
      <c r="F17" s="4">
        <v>0</v>
      </c>
      <c r="G17" s="2">
        <v>108</v>
      </c>
      <c r="H17" s="2">
        <v>173335.25899003923</v>
      </c>
      <c r="I17" s="3">
        <v>2116</v>
      </c>
      <c r="J17" s="28">
        <v>5828828.0177844027</v>
      </c>
      <c r="K17" s="28">
        <v>0</v>
      </c>
      <c r="L17" s="28">
        <v>0</v>
      </c>
      <c r="M17" s="29">
        <v>2116</v>
      </c>
      <c r="N17" s="5">
        <v>5828828.0177844027</v>
      </c>
      <c r="O17" s="28">
        <v>10283</v>
      </c>
      <c r="P17" s="4">
        <v>26155757.908239834</v>
      </c>
      <c r="Q17" s="3">
        <v>0</v>
      </c>
      <c r="R17" s="28">
        <v>0</v>
      </c>
      <c r="S17" s="28">
        <v>633</v>
      </c>
      <c r="T17" s="28">
        <v>1205101.0182982648</v>
      </c>
      <c r="U17" s="28">
        <v>3073</v>
      </c>
      <c r="V17" s="28">
        <v>8167095.124875363</v>
      </c>
      <c r="W17" s="29">
        <v>3706</v>
      </c>
      <c r="X17" s="5">
        <v>9372196.1431736276</v>
      </c>
    </row>
    <row r="18" spans="2:24" x14ac:dyDescent="0.3">
      <c r="B18" s="6" t="s">
        <v>27</v>
      </c>
      <c r="C18" s="2">
        <v>1470</v>
      </c>
      <c r="D18" s="2">
        <v>6967214.4833301008</v>
      </c>
      <c r="E18" s="3">
        <v>5</v>
      </c>
      <c r="F18" s="4">
        <v>42096.187617618336</v>
      </c>
      <c r="G18" s="2">
        <v>14</v>
      </c>
      <c r="H18" s="2">
        <v>24304.056143718117</v>
      </c>
      <c r="I18" s="3">
        <v>47</v>
      </c>
      <c r="J18" s="28">
        <v>245410.64947439707</v>
      </c>
      <c r="K18" s="28">
        <v>163</v>
      </c>
      <c r="L18" s="28">
        <v>872956.71958428191</v>
      </c>
      <c r="M18" s="29">
        <v>210</v>
      </c>
      <c r="N18" s="5">
        <v>1118367.3690586791</v>
      </c>
      <c r="O18" s="28">
        <v>459</v>
      </c>
      <c r="P18" s="4">
        <v>1905499.3176520234</v>
      </c>
      <c r="Q18" s="3">
        <v>112</v>
      </c>
      <c r="R18" s="28">
        <v>948518.63033557602</v>
      </c>
      <c r="S18" s="28">
        <v>47</v>
      </c>
      <c r="T18" s="28">
        <v>269101.23231683869</v>
      </c>
      <c r="U18" s="28">
        <v>623</v>
      </c>
      <c r="V18" s="28">
        <v>2659327.6902056471</v>
      </c>
      <c r="W18" s="29">
        <v>782</v>
      </c>
      <c r="X18" s="5">
        <v>3876947.5528580616</v>
      </c>
    </row>
    <row r="19" spans="2:24" x14ac:dyDescent="0.3">
      <c r="B19" s="6" t="s">
        <v>28</v>
      </c>
      <c r="C19" s="2">
        <v>181</v>
      </c>
      <c r="D19" s="2">
        <v>1955438.5015637071</v>
      </c>
      <c r="E19" s="3">
        <v>2</v>
      </c>
      <c r="F19" s="4">
        <v>40836.74490306378</v>
      </c>
      <c r="G19" s="2">
        <v>5</v>
      </c>
      <c r="H19" s="2">
        <v>90181.144994265836</v>
      </c>
      <c r="I19" s="3">
        <v>16</v>
      </c>
      <c r="J19" s="2">
        <v>280072.00879351242</v>
      </c>
      <c r="K19" s="2">
        <v>5</v>
      </c>
      <c r="L19" s="2">
        <v>30457.405573535067</v>
      </c>
      <c r="M19" s="54">
        <v>21</v>
      </c>
      <c r="N19" s="5">
        <v>310529.41436704749</v>
      </c>
      <c r="O19" s="2">
        <v>124</v>
      </c>
      <c r="P19" s="4">
        <v>1090930.5332938579</v>
      </c>
      <c r="Q19" s="3">
        <v>4</v>
      </c>
      <c r="R19" s="2">
        <v>46281.644223472278</v>
      </c>
      <c r="S19" s="2">
        <v>0</v>
      </c>
      <c r="T19" s="2">
        <v>0</v>
      </c>
      <c r="U19" s="2">
        <v>25</v>
      </c>
      <c r="V19" s="2">
        <v>376679.01978199987</v>
      </c>
      <c r="W19" s="54">
        <v>29</v>
      </c>
      <c r="X19" s="5">
        <v>422960.66400547215</v>
      </c>
    </row>
    <row r="20" spans="2:24" x14ac:dyDescent="0.3">
      <c r="B20" s="6" t="s">
        <v>0</v>
      </c>
      <c r="C20" s="2">
        <v>448</v>
      </c>
      <c r="D20" s="2">
        <v>168303.11284894147</v>
      </c>
      <c r="E20" s="3">
        <v>12</v>
      </c>
      <c r="F20" s="4">
        <v>3637.8733584479314</v>
      </c>
      <c r="G20" s="2">
        <v>0</v>
      </c>
      <c r="H20" s="2">
        <v>0</v>
      </c>
      <c r="I20" s="3">
        <v>11</v>
      </c>
      <c r="J20" s="28">
        <v>969.87269144776474</v>
      </c>
      <c r="K20" s="28">
        <v>26</v>
      </c>
      <c r="L20" s="28">
        <v>30045.635062429174</v>
      </c>
      <c r="M20" s="29">
        <v>37</v>
      </c>
      <c r="N20" s="5">
        <v>31015.50775387694</v>
      </c>
      <c r="O20" s="28">
        <v>370</v>
      </c>
      <c r="P20" s="4">
        <v>99122.263921076184</v>
      </c>
      <c r="Q20" s="3">
        <v>3</v>
      </c>
      <c r="R20" s="28">
        <v>1446.3013819835087</v>
      </c>
      <c r="S20" s="28">
        <v>12</v>
      </c>
      <c r="T20" s="28">
        <v>26074.261620606223</v>
      </c>
      <c r="U20" s="28">
        <v>14</v>
      </c>
      <c r="V20" s="28">
        <v>7006.9048129506928</v>
      </c>
      <c r="W20" s="29">
        <v>29</v>
      </c>
      <c r="X20" s="5">
        <v>34527.467815540425</v>
      </c>
    </row>
    <row r="21" spans="2:24" x14ac:dyDescent="0.3">
      <c r="B21" s="7" t="s">
        <v>4</v>
      </c>
      <c r="C21" s="8">
        <v>427078</v>
      </c>
      <c r="D21" s="8">
        <v>487058997.13295424</v>
      </c>
      <c r="E21" s="9">
        <v>1434</v>
      </c>
      <c r="F21" s="10">
        <v>6355911.8088295842</v>
      </c>
      <c r="G21" s="8">
        <v>16532</v>
      </c>
      <c r="H21" s="8">
        <v>23233608.286286</v>
      </c>
      <c r="I21" s="9">
        <v>23155</v>
      </c>
      <c r="J21" s="30">
        <v>45408920.114887372</v>
      </c>
      <c r="K21" s="30">
        <v>26714</v>
      </c>
      <c r="L21" s="30">
        <v>16953777.338329032</v>
      </c>
      <c r="M21" s="31">
        <v>49869</v>
      </c>
      <c r="N21" s="11">
        <v>62362697.453216411</v>
      </c>
      <c r="O21" s="30">
        <v>282576</v>
      </c>
      <c r="P21" s="10">
        <v>312168142.33041692</v>
      </c>
      <c r="Q21" s="9">
        <v>705</v>
      </c>
      <c r="R21" s="30">
        <v>1759203.1640309952</v>
      </c>
      <c r="S21" s="30">
        <v>35306</v>
      </c>
      <c r="T21" s="30">
        <v>23526182.925238132</v>
      </c>
      <c r="U21" s="30">
        <v>40656</v>
      </c>
      <c r="V21" s="30">
        <v>57653251.164936215</v>
      </c>
      <c r="W21" s="31">
        <v>76667</v>
      </c>
      <c r="X21" s="11">
        <v>82938637.254205346</v>
      </c>
    </row>
    <row r="22" spans="2:24" s="24" customFormat="1" x14ac:dyDescent="0.3">
      <c r="B22" s="24" t="s">
        <v>49</v>
      </c>
      <c r="D22" s="25">
        <v>19583.994346694122</v>
      </c>
      <c r="E22" s="27"/>
      <c r="F22" s="34">
        <v>255.56275864918851</v>
      </c>
      <c r="H22" s="25">
        <v>934.19248183547245</v>
      </c>
      <c r="I22" s="27"/>
      <c r="J22" s="25">
        <v>1825.8322709449653</v>
      </c>
      <c r="K22" s="32"/>
      <c r="L22" s="25">
        <v>681.68883339262754</v>
      </c>
      <c r="M22" s="32"/>
      <c r="N22" s="34">
        <v>2507.5211043375934</v>
      </c>
      <c r="P22" s="25">
        <v>12551.865730032019</v>
      </c>
      <c r="Q22" s="27"/>
      <c r="R22" s="25">
        <v>70.735218981418129</v>
      </c>
      <c r="S22" s="32"/>
      <c r="T22" s="25">
        <v>945.9565188596373</v>
      </c>
      <c r="U22" s="32"/>
      <c r="V22" s="25">
        <v>2318.1605339987955</v>
      </c>
      <c r="W22" s="32"/>
      <c r="X22" s="34">
        <v>3334.8522718398513</v>
      </c>
    </row>
    <row r="24" spans="2:24" x14ac:dyDescent="0.3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">
      <c r="B27" s="7" t="s">
        <v>3</v>
      </c>
    </row>
    <row r="28" spans="2:24" x14ac:dyDescent="0.3">
      <c r="B28" s="109" t="s">
        <v>47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</row>
    <row r="29" spans="2:24" ht="15" customHeight="1" x14ac:dyDescent="0.3">
      <c r="B29" s="110" t="s">
        <v>30</v>
      </c>
      <c r="C29" s="112" t="s">
        <v>6</v>
      </c>
      <c r="D29" s="112"/>
      <c r="E29" s="114" t="s">
        <v>7</v>
      </c>
      <c r="F29" s="115"/>
      <c r="G29" s="116" t="s">
        <v>8</v>
      </c>
      <c r="H29" s="117"/>
      <c r="I29" s="106" t="s">
        <v>9</v>
      </c>
      <c r="J29" s="107"/>
      <c r="K29" s="107"/>
      <c r="L29" s="107"/>
      <c r="M29" s="107"/>
      <c r="N29" s="108"/>
      <c r="O29" s="106" t="s">
        <v>10</v>
      </c>
      <c r="P29" s="108"/>
      <c r="Q29" s="106" t="s">
        <v>11</v>
      </c>
      <c r="R29" s="107"/>
      <c r="S29" s="107"/>
      <c r="T29" s="107"/>
      <c r="U29" s="107"/>
      <c r="V29" s="107"/>
      <c r="W29" s="107"/>
      <c r="X29" s="108"/>
    </row>
    <row r="30" spans="2:24" ht="15" customHeight="1" x14ac:dyDescent="0.3">
      <c r="B30" s="110"/>
      <c r="C30" s="113"/>
      <c r="D30" s="113"/>
      <c r="E30" s="114"/>
      <c r="F30" s="115"/>
      <c r="G30" s="118"/>
      <c r="H30" s="119"/>
      <c r="I30" s="121" t="s">
        <v>12</v>
      </c>
      <c r="J30" s="122"/>
      <c r="K30" s="122" t="s">
        <v>13</v>
      </c>
      <c r="L30" s="122"/>
      <c r="M30" s="123" t="s">
        <v>4</v>
      </c>
      <c r="N30" s="124"/>
      <c r="O30" s="121" t="s">
        <v>14</v>
      </c>
      <c r="P30" s="127"/>
      <c r="Q30" s="121" t="s">
        <v>15</v>
      </c>
      <c r="R30" s="122"/>
      <c r="S30" s="122" t="s">
        <v>16</v>
      </c>
      <c r="T30" s="122"/>
      <c r="U30" s="122" t="s">
        <v>17</v>
      </c>
      <c r="V30" s="122"/>
      <c r="W30" s="123" t="s">
        <v>4</v>
      </c>
      <c r="X30" s="124"/>
    </row>
    <row r="31" spans="2:24" ht="45" customHeight="1" x14ac:dyDescent="0.3">
      <c r="B31" s="110"/>
      <c r="C31" s="113"/>
      <c r="D31" s="113"/>
      <c r="E31" s="116"/>
      <c r="F31" s="112"/>
      <c r="G31" s="118"/>
      <c r="H31" s="119"/>
      <c r="I31" s="121"/>
      <c r="J31" s="122"/>
      <c r="K31" s="122"/>
      <c r="L31" s="122"/>
      <c r="M31" s="125"/>
      <c r="N31" s="126"/>
      <c r="O31" s="121"/>
      <c r="P31" s="127"/>
      <c r="Q31" s="121"/>
      <c r="R31" s="122"/>
      <c r="S31" s="122"/>
      <c r="T31" s="122"/>
      <c r="U31" s="122"/>
      <c r="V31" s="122"/>
      <c r="W31" s="125"/>
      <c r="X31" s="126"/>
    </row>
    <row r="32" spans="2:24" x14ac:dyDescent="0.3">
      <c r="B32" s="111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">
      <c r="B33" s="6" t="s">
        <v>31</v>
      </c>
      <c r="C33" s="2">
        <v>385556</v>
      </c>
      <c r="D33" s="2">
        <v>172739671.7640453</v>
      </c>
      <c r="E33" s="3">
        <v>1072</v>
      </c>
      <c r="F33" s="28">
        <v>1427524.8398348836</v>
      </c>
      <c r="G33" s="3">
        <v>15198</v>
      </c>
      <c r="H33" s="4">
        <v>8482183.680411635</v>
      </c>
      <c r="I33" s="3">
        <v>19129</v>
      </c>
      <c r="J33" s="28">
        <v>10904963.98273967</v>
      </c>
      <c r="K33" s="28">
        <v>25794</v>
      </c>
      <c r="L33" s="28">
        <v>11821910.937067173</v>
      </c>
      <c r="M33" s="29">
        <v>44923</v>
      </c>
      <c r="N33" s="5">
        <v>22726874.919806842</v>
      </c>
      <c r="O33" s="3">
        <v>254053</v>
      </c>
      <c r="P33" s="4">
        <v>105186857.04590391</v>
      </c>
      <c r="Q33" s="3">
        <v>588</v>
      </c>
      <c r="R33" s="28">
        <v>455343.52431317698</v>
      </c>
      <c r="S33" s="28">
        <v>33175</v>
      </c>
      <c r="T33" s="28">
        <v>12683645.838429419</v>
      </c>
      <c r="U33" s="28">
        <v>36547</v>
      </c>
      <c r="V33" s="28">
        <v>21777241.915345427</v>
      </c>
      <c r="W33" s="29">
        <v>70310</v>
      </c>
      <c r="X33" s="5">
        <v>34916231.278088026</v>
      </c>
    </row>
    <row r="34" spans="2:24" x14ac:dyDescent="0.3">
      <c r="B34" s="6" t="s">
        <v>1</v>
      </c>
      <c r="C34" s="2">
        <v>29611</v>
      </c>
      <c r="D34" s="2">
        <v>119001493.52210119</v>
      </c>
      <c r="E34" s="3">
        <v>246</v>
      </c>
      <c r="F34" s="28">
        <v>2215431.8519804119</v>
      </c>
      <c r="G34" s="3">
        <v>893</v>
      </c>
      <c r="H34" s="4">
        <v>4912911.1277747722</v>
      </c>
      <c r="I34" s="3">
        <v>2956</v>
      </c>
      <c r="J34" s="28">
        <v>12023671.815329434</v>
      </c>
      <c r="K34" s="28">
        <v>734</v>
      </c>
      <c r="L34" s="28">
        <v>2732998.2503836951</v>
      </c>
      <c r="M34" s="29">
        <v>3690</v>
      </c>
      <c r="N34" s="5">
        <v>14756670.06571313</v>
      </c>
      <c r="O34" s="3">
        <v>20267</v>
      </c>
      <c r="P34" s="4">
        <v>79738876.405175373</v>
      </c>
      <c r="Q34" s="3">
        <v>59</v>
      </c>
      <c r="R34" s="28">
        <v>362024.82401064481</v>
      </c>
      <c r="S34" s="28">
        <v>1446</v>
      </c>
      <c r="T34" s="28">
        <v>3182363.3859106423</v>
      </c>
      <c r="U34" s="28">
        <v>3010</v>
      </c>
      <c r="V34" s="28">
        <v>13833215.86153621</v>
      </c>
      <c r="W34" s="29">
        <v>4515</v>
      </c>
      <c r="X34" s="5">
        <v>17377604.071457498</v>
      </c>
    </row>
    <row r="35" spans="2:24" x14ac:dyDescent="0.3">
      <c r="B35" s="6" t="s">
        <v>32</v>
      </c>
      <c r="C35" s="2">
        <v>10651</v>
      </c>
      <c r="D35" s="2">
        <v>152778883.92277771</v>
      </c>
      <c r="E35" s="3">
        <v>99</v>
      </c>
      <c r="F35" s="28">
        <v>2120822.3159198649</v>
      </c>
      <c r="G35" s="3">
        <v>406</v>
      </c>
      <c r="H35" s="4">
        <v>8399903.0163721312</v>
      </c>
      <c r="I35" s="3">
        <v>942</v>
      </c>
      <c r="J35" s="28">
        <v>15370079.030127309</v>
      </c>
      <c r="K35" s="28">
        <v>173</v>
      </c>
      <c r="L35" s="28">
        <v>2104105.7189819398</v>
      </c>
      <c r="M35" s="29">
        <v>1115</v>
      </c>
      <c r="N35" s="5">
        <v>17474184.74910925</v>
      </c>
      <c r="O35" s="3">
        <v>7526</v>
      </c>
      <c r="P35" s="4">
        <v>101398693.31066895</v>
      </c>
      <c r="Q35" s="3">
        <v>47</v>
      </c>
      <c r="R35" s="28">
        <v>513187.67400707159</v>
      </c>
      <c r="S35" s="28">
        <v>470</v>
      </c>
      <c r="T35" s="28">
        <v>5267327.7088544276</v>
      </c>
      <c r="U35" s="28">
        <v>988</v>
      </c>
      <c r="V35" s="28">
        <v>17604765.147846032</v>
      </c>
      <c r="W35" s="29">
        <v>1505</v>
      </c>
      <c r="X35" s="5">
        <v>23385280.530707531</v>
      </c>
    </row>
    <row r="36" spans="2:24" x14ac:dyDescent="0.3">
      <c r="B36" s="6" t="s">
        <v>33</v>
      </c>
      <c r="C36" s="2">
        <v>1260</v>
      </c>
      <c r="D36" s="2">
        <v>42538947.924030043</v>
      </c>
      <c r="E36" s="3">
        <v>17</v>
      </c>
      <c r="F36" s="28">
        <v>592132.80109442479</v>
      </c>
      <c r="G36" s="3">
        <v>35</v>
      </c>
      <c r="H36" s="4">
        <v>1438610.4617274625</v>
      </c>
      <c r="I36" s="3">
        <v>128</v>
      </c>
      <c r="J36" s="28">
        <v>7110205.2866909644</v>
      </c>
      <c r="K36" s="28">
        <v>13</v>
      </c>
      <c r="L36" s="28">
        <v>294762.43189622025</v>
      </c>
      <c r="M36" s="29">
        <v>141</v>
      </c>
      <c r="N36" s="5">
        <v>7404967.7185871853</v>
      </c>
      <c r="O36" s="3">
        <v>730</v>
      </c>
      <c r="P36" s="4">
        <v>25843715.56866869</v>
      </c>
      <c r="Q36" s="3">
        <v>11</v>
      </c>
      <c r="R36" s="28">
        <v>428647.14170010178</v>
      </c>
      <c r="S36" s="28">
        <v>215</v>
      </c>
      <c r="T36" s="28">
        <v>2392845.9920436409</v>
      </c>
      <c r="U36" s="28">
        <v>111</v>
      </c>
      <c r="V36" s="28">
        <v>4438028.2402085401</v>
      </c>
      <c r="W36" s="29">
        <v>337</v>
      </c>
      <c r="X36" s="5">
        <v>7259521.3739522826</v>
      </c>
    </row>
    <row r="37" spans="2:24" x14ac:dyDescent="0.3">
      <c r="B37" s="7" t="s">
        <v>4</v>
      </c>
      <c r="C37" s="8">
        <v>427078</v>
      </c>
      <c r="D37" s="8">
        <v>487058997.1329543</v>
      </c>
      <c r="E37" s="9">
        <v>1434</v>
      </c>
      <c r="F37" s="30">
        <v>6355911.8088295851</v>
      </c>
      <c r="G37" s="9">
        <v>16532</v>
      </c>
      <c r="H37" s="10">
        <v>23233608.286286004</v>
      </c>
      <c r="I37" s="9">
        <v>23155</v>
      </c>
      <c r="J37" s="30">
        <v>45408920.114887379</v>
      </c>
      <c r="K37" s="30">
        <v>26714</v>
      </c>
      <c r="L37" s="30">
        <v>16953777.338329028</v>
      </c>
      <c r="M37" s="31">
        <v>49869</v>
      </c>
      <c r="N37" s="11">
        <v>62362697.453216411</v>
      </c>
      <c r="O37" s="9">
        <v>282576</v>
      </c>
      <c r="P37" s="10">
        <v>312168142.33041686</v>
      </c>
      <c r="Q37" s="9">
        <v>705</v>
      </c>
      <c r="R37" s="30">
        <v>1759203.1640309952</v>
      </c>
      <c r="S37" s="30">
        <v>35306</v>
      </c>
      <c r="T37" s="30">
        <v>23526182.925238129</v>
      </c>
      <c r="U37" s="30">
        <v>40656</v>
      </c>
      <c r="V37" s="30">
        <v>57653251.1649362</v>
      </c>
      <c r="W37" s="31">
        <v>76667</v>
      </c>
      <c r="X37" s="11">
        <v>82938637.254205331</v>
      </c>
    </row>
    <row r="38" spans="2:24" s="24" customFormat="1" x14ac:dyDescent="0.3">
      <c r="B38" s="24" t="s">
        <v>49</v>
      </c>
      <c r="D38" s="25">
        <v>19583.994346694126</v>
      </c>
      <c r="E38" s="27"/>
      <c r="F38" s="34">
        <v>255.56275864918857</v>
      </c>
      <c r="H38" s="25">
        <v>934.19248183547256</v>
      </c>
      <c r="I38" s="27"/>
      <c r="J38" s="25">
        <v>1825.8322709449658</v>
      </c>
      <c r="K38" s="32"/>
      <c r="L38" s="25">
        <v>681.68883339262732</v>
      </c>
      <c r="M38" s="32"/>
      <c r="N38" s="34">
        <v>2507.5211043375934</v>
      </c>
      <c r="P38" s="25">
        <v>12551.865730032016</v>
      </c>
      <c r="Q38" s="27"/>
      <c r="R38" s="25">
        <v>70.735218981418129</v>
      </c>
      <c r="S38" s="32"/>
      <c r="T38" s="25">
        <v>945.95651885963707</v>
      </c>
      <c r="U38" s="32"/>
      <c r="V38" s="25">
        <v>2318.1605339987955</v>
      </c>
      <c r="W38" s="32"/>
      <c r="X38" s="34">
        <v>3334.8522718398508</v>
      </c>
    </row>
    <row r="39" spans="2:24" x14ac:dyDescent="0.3">
      <c r="P39" s="26"/>
    </row>
    <row r="40" spans="2:24" x14ac:dyDescent="0.3">
      <c r="B40" s="6" t="s">
        <v>29</v>
      </c>
      <c r="P40" s="26"/>
    </row>
    <row r="41" spans="2:24" x14ac:dyDescent="0.3">
      <c r="C41" s="26"/>
    </row>
    <row r="42" spans="2:24" x14ac:dyDescent="0.3">
      <c r="B42" s="6" t="s">
        <v>34</v>
      </c>
    </row>
    <row r="43" spans="2:24" x14ac:dyDescent="0.3">
      <c r="B43" s="6" t="s">
        <v>54</v>
      </c>
    </row>
    <row r="44" spans="2:24" x14ac:dyDescent="0.3">
      <c r="B44" s="6" t="s">
        <v>51</v>
      </c>
    </row>
    <row r="45" spans="2:24" x14ac:dyDescent="0.3">
      <c r="B45" s="6" t="s">
        <v>52</v>
      </c>
    </row>
    <row r="46" spans="2:24" x14ac:dyDescent="0.3">
      <c r="B46" s="6" t="s">
        <v>53</v>
      </c>
    </row>
    <row r="47" spans="2:24" x14ac:dyDescent="0.3">
      <c r="B47" s="101" t="s">
        <v>86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2:24" x14ac:dyDescent="0.3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  <row r="50" spans="2:22" x14ac:dyDescent="0.3">
      <c r="B50" s="102" t="s">
        <v>35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2:22" x14ac:dyDescent="0.3">
      <c r="B51" s="103" t="s">
        <v>36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</row>
    <row r="52" spans="2:22" x14ac:dyDescent="0.3">
      <c r="B52" s="104" t="s">
        <v>37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2:22" x14ac:dyDescent="0.3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</row>
    <row r="54" spans="2:22" x14ac:dyDescent="0.3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  <row r="55" spans="2:22" x14ac:dyDescent="0.3">
      <c r="B55" s="104" t="s">
        <v>38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</row>
    <row r="56" spans="2:22" x14ac:dyDescent="0.3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</row>
    <row r="57" spans="2:22" x14ac:dyDescent="0.3">
      <c r="B57" s="100" t="s">
        <v>39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</row>
    <row r="58" spans="2:22" x14ac:dyDescent="0.3">
      <c r="B58" s="105" t="s">
        <v>40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2:22" x14ac:dyDescent="0.3"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2:22" x14ac:dyDescent="0.3">
      <c r="B60" s="100" t="s">
        <v>41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</row>
    <row r="61" spans="2:22" x14ac:dyDescent="0.3">
      <c r="B61" s="100" t="s">
        <v>42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</row>
    <row r="62" spans="2:22" x14ac:dyDescent="0.3">
      <c r="B62" s="100" t="s">
        <v>43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</row>
    <row r="63" spans="2:22" x14ac:dyDescent="0.3">
      <c r="B63" s="100" t="s">
        <v>44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</row>
    <row r="65" spans="2:22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75"/>
      <c r="N65" s="75"/>
      <c r="O65" s="17"/>
      <c r="P65" s="17"/>
      <c r="Q65" s="17"/>
      <c r="R65" s="17"/>
      <c r="S65" s="17"/>
      <c r="T65" s="17"/>
      <c r="U65" s="17"/>
      <c r="V65" s="17"/>
    </row>
    <row r="66" spans="2:22" x14ac:dyDescent="0.3">
      <c r="B66" s="33" t="s">
        <v>45</v>
      </c>
    </row>
    <row r="67" spans="2:22" x14ac:dyDescent="0.3">
      <c r="B67" s="23" t="str">
        <f>Indice!B15</f>
        <v>Información al: 26/03/2021</v>
      </c>
    </row>
    <row r="68" spans="2:22" x14ac:dyDescent="0.3">
      <c r="B68" s="6" t="s">
        <v>29</v>
      </c>
    </row>
    <row r="70" spans="2:22" x14ac:dyDescent="0.3">
      <c r="B70" s="6" t="str">
        <f>+Indice!B16</f>
        <v>Actualización: 06/04/2021</v>
      </c>
    </row>
  </sheetData>
  <mergeCells count="43"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  <mergeCell ref="K7:L8"/>
    <mergeCell ref="M7:N8"/>
    <mergeCell ref="O7:P8"/>
    <mergeCell ref="Q7:R8"/>
    <mergeCell ref="O29:P29"/>
    <mergeCell ref="Q29:X2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zoomScale="75" zoomScaleNormal="75" workbookViewId="0">
      <selection activeCell="D24" sqref="D24:D27"/>
    </sheetView>
  </sheetViews>
  <sheetFormatPr baseColWidth="10" defaultColWidth="11.44140625" defaultRowHeight="14.4" x14ac:dyDescent="0.3"/>
  <cols>
    <col min="1" max="1" width="5.6640625" style="6" customWidth="1"/>
    <col min="2" max="2" width="20.88671875" style="6" customWidth="1"/>
    <col min="3" max="3" width="28.664062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3320312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6.44140625" style="6" bestFit="1" customWidth="1"/>
    <col min="12" max="12" width="9.5546875" style="6" bestFit="1" customWidth="1"/>
    <col min="13" max="13" width="14.5546875" style="6" bestFit="1" customWidth="1"/>
    <col min="14" max="14" width="12.5546875" style="15" bestFit="1" customWidth="1"/>
    <col min="15" max="15" width="18.109375" style="15" bestFit="1" customWidth="1"/>
    <col min="16" max="16" width="11.109375" style="6" bestFit="1" customWidth="1"/>
    <col min="17" max="17" width="17.44140625" style="6" bestFit="1" customWidth="1"/>
    <col min="18" max="18" width="8.6640625" style="6" bestFit="1" customWidth="1"/>
    <col min="19" max="19" width="14.33203125" style="6" bestFit="1" customWidth="1"/>
    <col min="20" max="20" width="11.44140625" style="6" bestFit="1" customWidth="1"/>
    <col min="21" max="21" width="16.44140625" style="6" customWidth="1"/>
    <col min="22" max="22" width="11.44140625" style="6" bestFit="1" customWidth="1"/>
    <col min="23" max="23" width="16" style="6" bestFit="1" customWidth="1"/>
    <col min="24" max="24" width="12.5546875" style="15" bestFit="1" customWidth="1"/>
    <col min="25" max="25" width="18.109375" style="15" bestFit="1" customWidth="1"/>
    <col min="26" max="16384" width="11.44140625" style="6"/>
  </cols>
  <sheetData>
    <row r="2" spans="2:25" x14ac:dyDescent="0.3">
      <c r="B2" s="7" t="s">
        <v>5</v>
      </c>
    </row>
    <row r="3" spans="2:25" ht="15.6" x14ac:dyDescent="0.3">
      <c r="B3" s="7" t="s">
        <v>48</v>
      </c>
      <c r="C3" s="14"/>
    </row>
    <row r="4" spans="2:25" x14ac:dyDescent="0.3">
      <c r="B4" s="110" t="s">
        <v>2</v>
      </c>
      <c r="C4" s="110" t="s">
        <v>30</v>
      </c>
      <c r="D4" s="112" t="s">
        <v>6</v>
      </c>
      <c r="E4" s="112"/>
      <c r="F4" s="114" t="s">
        <v>7</v>
      </c>
      <c r="G4" s="120"/>
      <c r="H4" s="112" t="s">
        <v>8</v>
      </c>
      <c r="I4" s="112"/>
      <c r="J4" s="106" t="s">
        <v>9</v>
      </c>
      <c r="K4" s="107"/>
      <c r="L4" s="107"/>
      <c r="M4" s="107"/>
      <c r="N4" s="107"/>
      <c r="O4" s="108"/>
      <c r="P4" s="107" t="s">
        <v>10</v>
      </c>
      <c r="Q4" s="107"/>
      <c r="R4" s="106" t="s">
        <v>11</v>
      </c>
      <c r="S4" s="107"/>
      <c r="T4" s="107"/>
      <c r="U4" s="107"/>
      <c r="V4" s="107"/>
      <c r="W4" s="107"/>
      <c r="X4" s="107"/>
      <c r="Y4" s="108"/>
    </row>
    <row r="5" spans="2:25" x14ac:dyDescent="0.3">
      <c r="B5" s="110"/>
      <c r="C5" s="110"/>
      <c r="D5" s="113"/>
      <c r="E5" s="113"/>
      <c r="F5" s="114"/>
      <c r="G5" s="120"/>
      <c r="H5" s="113"/>
      <c r="I5" s="113"/>
      <c r="J5" s="121" t="s">
        <v>12</v>
      </c>
      <c r="K5" s="122"/>
      <c r="L5" s="122" t="s">
        <v>13</v>
      </c>
      <c r="M5" s="122"/>
      <c r="N5" s="123" t="s">
        <v>4</v>
      </c>
      <c r="O5" s="124"/>
      <c r="P5" s="122" t="s">
        <v>14</v>
      </c>
      <c r="Q5" s="122"/>
      <c r="R5" s="121" t="s">
        <v>15</v>
      </c>
      <c r="S5" s="122"/>
      <c r="T5" s="122" t="s">
        <v>16</v>
      </c>
      <c r="U5" s="122"/>
      <c r="V5" s="122" t="s">
        <v>17</v>
      </c>
      <c r="W5" s="122"/>
      <c r="X5" s="123" t="s">
        <v>4</v>
      </c>
      <c r="Y5" s="124"/>
    </row>
    <row r="6" spans="2:25" ht="30" customHeight="1" x14ac:dyDescent="0.3">
      <c r="B6" s="110"/>
      <c r="C6" s="110"/>
      <c r="D6" s="113"/>
      <c r="E6" s="113"/>
      <c r="F6" s="116"/>
      <c r="G6" s="117"/>
      <c r="H6" s="113"/>
      <c r="I6" s="113"/>
      <c r="J6" s="121"/>
      <c r="K6" s="122"/>
      <c r="L6" s="122"/>
      <c r="M6" s="122"/>
      <c r="N6" s="125"/>
      <c r="O6" s="126"/>
      <c r="P6" s="122"/>
      <c r="Q6" s="122"/>
      <c r="R6" s="121"/>
      <c r="S6" s="122"/>
      <c r="T6" s="122"/>
      <c r="U6" s="122"/>
      <c r="V6" s="122"/>
      <c r="W6" s="122"/>
      <c r="X6" s="125"/>
      <c r="Y6" s="126"/>
    </row>
    <row r="7" spans="2:25" x14ac:dyDescent="0.3">
      <c r="B7" s="111"/>
      <c r="C7" s="111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">
      <c r="B8" s="128" t="s">
        <v>20</v>
      </c>
      <c r="C8" s="6" t="s">
        <v>31</v>
      </c>
      <c r="D8" s="36">
        <v>35058</v>
      </c>
      <c r="E8" s="36">
        <v>26929607.249509107</v>
      </c>
      <c r="F8" s="57">
        <v>37</v>
      </c>
      <c r="G8" s="35">
        <v>21156.836921862294</v>
      </c>
      <c r="H8" s="36">
        <v>129</v>
      </c>
      <c r="I8" s="36">
        <v>223836.82933303388</v>
      </c>
      <c r="J8" s="57">
        <v>795</v>
      </c>
      <c r="K8" s="37">
        <v>554736.0414901328</v>
      </c>
      <c r="L8" s="37">
        <v>0</v>
      </c>
      <c r="M8" s="37">
        <v>0</v>
      </c>
      <c r="N8" s="58">
        <v>795</v>
      </c>
      <c r="O8" s="42">
        <v>554736.0414901328</v>
      </c>
      <c r="P8" s="36">
        <v>32923</v>
      </c>
      <c r="Q8" s="36">
        <v>25337611.272575065</v>
      </c>
      <c r="R8" s="57">
        <v>2</v>
      </c>
      <c r="S8" s="37">
        <v>1871.6841413904231</v>
      </c>
      <c r="T8" s="37">
        <v>229</v>
      </c>
      <c r="U8" s="37">
        <v>142771.89615215771</v>
      </c>
      <c r="V8" s="37">
        <v>943</v>
      </c>
      <c r="W8" s="37">
        <v>647622.68889546813</v>
      </c>
      <c r="X8" s="58">
        <v>1174</v>
      </c>
      <c r="Y8" s="42">
        <v>792266.26918901631</v>
      </c>
    </row>
    <row r="9" spans="2:25" x14ac:dyDescent="0.3">
      <c r="B9" s="131"/>
      <c r="C9" s="6" t="s">
        <v>1</v>
      </c>
      <c r="D9" s="36">
        <v>5910</v>
      </c>
      <c r="E9" s="36">
        <v>20936533.202009168</v>
      </c>
      <c r="F9" s="57">
        <v>9</v>
      </c>
      <c r="G9" s="35">
        <v>34370.926960078679</v>
      </c>
      <c r="H9" s="36">
        <v>67</v>
      </c>
      <c r="I9" s="36">
        <v>477994.0990903615</v>
      </c>
      <c r="J9" s="57">
        <v>161</v>
      </c>
      <c r="K9" s="37">
        <v>671698.07995834656</v>
      </c>
      <c r="L9" s="37">
        <v>0</v>
      </c>
      <c r="M9" s="37">
        <v>0</v>
      </c>
      <c r="N9" s="58">
        <v>161</v>
      </c>
      <c r="O9" s="42">
        <v>671698.07995834656</v>
      </c>
      <c r="P9" s="36">
        <v>5483</v>
      </c>
      <c r="Q9" s="36">
        <v>18708257.513518665</v>
      </c>
      <c r="R9" s="57">
        <v>1</v>
      </c>
      <c r="S9" s="37">
        <v>17015.310376276575</v>
      </c>
      <c r="T9" s="37">
        <v>29</v>
      </c>
      <c r="U9" s="37">
        <v>141431.2598476109</v>
      </c>
      <c r="V9" s="37">
        <v>160</v>
      </c>
      <c r="W9" s="37">
        <v>885766.01225782966</v>
      </c>
      <c r="X9" s="58">
        <v>190</v>
      </c>
      <c r="Y9" s="42">
        <v>1044212.5824817171</v>
      </c>
    </row>
    <row r="10" spans="2:25" x14ac:dyDescent="0.3">
      <c r="B10" s="131"/>
      <c r="C10" s="6" t="s">
        <v>32</v>
      </c>
      <c r="D10" s="36">
        <v>1893</v>
      </c>
      <c r="E10" s="36">
        <v>24352763.278067607</v>
      </c>
      <c r="F10" s="57">
        <v>1</v>
      </c>
      <c r="G10" s="35">
        <v>10209.186225765945</v>
      </c>
      <c r="H10" s="36">
        <v>80</v>
      </c>
      <c r="I10" s="36">
        <v>1698461.4756357772</v>
      </c>
      <c r="J10" s="57">
        <v>164</v>
      </c>
      <c r="K10" s="37">
        <v>2413031.7173212459</v>
      </c>
      <c r="L10" s="37">
        <v>0</v>
      </c>
      <c r="M10" s="37">
        <v>0</v>
      </c>
      <c r="N10" s="58">
        <v>164</v>
      </c>
      <c r="O10" s="42">
        <v>2413031.7173212459</v>
      </c>
      <c r="P10" s="36">
        <v>1508</v>
      </c>
      <c r="Q10" s="36">
        <v>16561913.39996529</v>
      </c>
      <c r="R10" s="57">
        <v>0</v>
      </c>
      <c r="S10" s="37">
        <v>0</v>
      </c>
      <c r="T10" s="37">
        <v>16</v>
      </c>
      <c r="U10" s="37">
        <v>406563.82613075245</v>
      </c>
      <c r="V10" s="37">
        <v>124</v>
      </c>
      <c r="W10" s="37">
        <v>3262583.6727887755</v>
      </c>
      <c r="X10" s="58">
        <v>140</v>
      </c>
      <c r="Y10" s="42">
        <v>3669147.498919528</v>
      </c>
    </row>
    <row r="11" spans="2:25" x14ac:dyDescent="0.3">
      <c r="B11" s="131"/>
      <c r="C11" s="6" t="s">
        <v>33</v>
      </c>
      <c r="D11" s="36">
        <v>212</v>
      </c>
      <c r="E11" s="36">
        <v>7046437.4190496607</v>
      </c>
      <c r="F11" s="57">
        <v>0</v>
      </c>
      <c r="G11" s="35">
        <v>0</v>
      </c>
      <c r="H11" s="36">
        <v>12</v>
      </c>
      <c r="I11" s="36">
        <v>541767.48238064616</v>
      </c>
      <c r="J11" s="57">
        <v>27</v>
      </c>
      <c r="K11" s="37">
        <v>931554.21248038986</v>
      </c>
      <c r="L11" s="37">
        <v>0</v>
      </c>
      <c r="M11" s="37">
        <v>0</v>
      </c>
      <c r="N11" s="58">
        <v>27</v>
      </c>
      <c r="O11" s="42">
        <v>931554.21248038986</v>
      </c>
      <c r="P11" s="36">
        <v>152</v>
      </c>
      <c r="Q11" s="36">
        <v>4292747.648994565</v>
      </c>
      <c r="R11" s="57">
        <v>0</v>
      </c>
      <c r="S11" s="37">
        <v>0</v>
      </c>
      <c r="T11" s="37">
        <v>9</v>
      </c>
      <c r="U11" s="37">
        <v>575934.22561620944</v>
      </c>
      <c r="V11" s="37">
        <v>12</v>
      </c>
      <c r="W11" s="37">
        <v>704433.8495778502</v>
      </c>
      <c r="X11" s="58">
        <v>21</v>
      </c>
      <c r="Y11" s="42">
        <v>1280368.0751940596</v>
      </c>
    </row>
    <row r="12" spans="2:25" x14ac:dyDescent="0.3">
      <c r="B12" s="128" t="s">
        <v>21</v>
      </c>
      <c r="C12" s="16" t="s">
        <v>31</v>
      </c>
      <c r="D12" s="39">
        <v>158</v>
      </c>
      <c r="E12" s="39">
        <v>271439.54630376416</v>
      </c>
      <c r="F12" s="59">
        <v>0</v>
      </c>
      <c r="G12" s="38">
        <v>0</v>
      </c>
      <c r="H12" s="39">
        <v>9</v>
      </c>
      <c r="I12" s="39">
        <v>18512.657689388914</v>
      </c>
      <c r="J12" s="59">
        <v>1</v>
      </c>
      <c r="K12" s="39">
        <v>4083.6744903063777</v>
      </c>
      <c r="L12" s="39">
        <v>0</v>
      </c>
      <c r="M12" s="39">
        <v>0</v>
      </c>
      <c r="N12" s="60">
        <v>1</v>
      </c>
      <c r="O12" s="43">
        <v>4083.6744903063777</v>
      </c>
      <c r="P12" s="39">
        <v>117</v>
      </c>
      <c r="Q12" s="39">
        <v>179795.08461713852</v>
      </c>
      <c r="R12" s="59">
        <v>9</v>
      </c>
      <c r="S12" s="39">
        <v>23685.31204377699</v>
      </c>
      <c r="T12" s="39">
        <v>6</v>
      </c>
      <c r="U12" s="39">
        <v>14122.707612309556</v>
      </c>
      <c r="V12" s="39">
        <v>16</v>
      </c>
      <c r="W12" s="39">
        <v>31240.10985084379</v>
      </c>
      <c r="X12" s="60">
        <v>31</v>
      </c>
      <c r="Y12" s="43">
        <v>69048.129506930331</v>
      </c>
    </row>
    <row r="13" spans="2:25" x14ac:dyDescent="0.3">
      <c r="B13" s="129"/>
      <c r="C13" s="33" t="s">
        <v>1</v>
      </c>
      <c r="D13" s="37">
        <v>153</v>
      </c>
      <c r="E13" s="37">
        <v>573415.48325182998</v>
      </c>
      <c r="F13" s="57">
        <v>0</v>
      </c>
      <c r="G13" s="35">
        <v>0</v>
      </c>
      <c r="H13" s="37">
        <v>28</v>
      </c>
      <c r="I13" s="37">
        <v>118358.49897737984</v>
      </c>
      <c r="J13" s="57">
        <v>1</v>
      </c>
      <c r="K13" s="37">
        <v>1701.5310376276575</v>
      </c>
      <c r="L13" s="37">
        <v>0</v>
      </c>
      <c r="M13" s="37">
        <v>0</v>
      </c>
      <c r="N13" s="58">
        <v>1</v>
      </c>
      <c r="O13" s="42">
        <v>1701.5310376276575</v>
      </c>
      <c r="P13" s="37">
        <v>91</v>
      </c>
      <c r="Q13" s="37">
        <v>325060.01299969712</v>
      </c>
      <c r="R13" s="57">
        <v>8</v>
      </c>
      <c r="S13" s="37">
        <v>35391.845582655274</v>
      </c>
      <c r="T13" s="37">
        <v>11</v>
      </c>
      <c r="U13" s="37">
        <v>49344.400091202064</v>
      </c>
      <c r="V13" s="37">
        <v>14</v>
      </c>
      <c r="W13" s="37">
        <v>43559.194563268029</v>
      </c>
      <c r="X13" s="58">
        <v>33</v>
      </c>
      <c r="Y13" s="42">
        <v>128295.44023712537</v>
      </c>
    </row>
    <row r="14" spans="2:25" x14ac:dyDescent="0.3">
      <c r="B14" s="129"/>
      <c r="C14" s="33" t="s">
        <v>32</v>
      </c>
      <c r="D14" s="37">
        <v>119</v>
      </c>
      <c r="E14" s="37">
        <v>1547032.0194110661</v>
      </c>
      <c r="F14" s="57">
        <v>0</v>
      </c>
      <c r="G14" s="35">
        <v>0</v>
      </c>
      <c r="H14" s="37">
        <v>27</v>
      </c>
      <c r="I14" s="37">
        <v>216264.59488247527</v>
      </c>
      <c r="J14" s="57">
        <v>2</v>
      </c>
      <c r="K14" s="37">
        <v>5955.3586316968012</v>
      </c>
      <c r="L14" s="37">
        <v>0</v>
      </c>
      <c r="M14" s="37">
        <v>0</v>
      </c>
      <c r="N14" s="58">
        <v>2</v>
      </c>
      <c r="O14" s="42">
        <v>5955.3586316968012</v>
      </c>
      <c r="P14" s="37">
        <v>65</v>
      </c>
      <c r="Q14" s="37">
        <v>1018774.6934691836</v>
      </c>
      <c r="R14" s="57">
        <v>10</v>
      </c>
      <c r="S14" s="37">
        <v>124211.76574681899</v>
      </c>
      <c r="T14" s="37">
        <v>2</v>
      </c>
      <c r="U14" s="37">
        <v>27224.49660204252</v>
      </c>
      <c r="V14" s="37">
        <v>13</v>
      </c>
      <c r="W14" s="37">
        <v>154601.11007884896</v>
      </c>
      <c r="X14" s="58">
        <v>25</v>
      </c>
      <c r="Y14" s="42">
        <v>306037.37242771045</v>
      </c>
    </row>
    <row r="15" spans="2:25" x14ac:dyDescent="0.3">
      <c r="B15" s="130"/>
      <c r="C15" s="17" t="s">
        <v>33</v>
      </c>
      <c r="D15" s="41">
        <v>7</v>
      </c>
      <c r="E15" s="41">
        <v>174236.77825307212</v>
      </c>
      <c r="F15" s="61">
        <v>0</v>
      </c>
      <c r="G15" s="40">
        <v>0</v>
      </c>
      <c r="H15" s="41">
        <v>3</v>
      </c>
      <c r="I15" s="41">
        <v>146331.66923597854</v>
      </c>
      <c r="J15" s="61">
        <v>1</v>
      </c>
      <c r="K15" s="41">
        <v>6806.12415051063</v>
      </c>
      <c r="L15" s="41">
        <v>0</v>
      </c>
      <c r="M15" s="41">
        <v>0</v>
      </c>
      <c r="N15" s="62">
        <v>1</v>
      </c>
      <c r="O15" s="44">
        <v>6806.12415051063</v>
      </c>
      <c r="P15" s="41">
        <v>3</v>
      </c>
      <c r="Q15" s="41">
        <v>21098.984866582952</v>
      </c>
      <c r="R15" s="6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2">
        <v>0</v>
      </c>
      <c r="Y15" s="44">
        <v>0</v>
      </c>
    </row>
    <row r="16" spans="2:25" x14ac:dyDescent="0.3">
      <c r="B16" s="131" t="s">
        <v>85</v>
      </c>
      <c r="C16" s="6" t="s">
        <v>31</v>
      </c>
      <c r="D16" s="36">
        <v>251703</v>
      </c>
      <c r="E16" s="36">
        <v>77342607.925187081</v>
      </c>
      <c r="F16" s="57">
        <v>0</v>
      </c>
      <c r="G16" s="35">
        <v>0</v>
      </c>
      <c r="H16" s="36">
        <v>13001</v>
      </c>
      <c r="I16" s="36">
        <v>7852796.8625128893</v>
      </c>
      <c r="J16" s="57">
        <v>2419</v>
      </c>
      <c r="K16" s="37">
        <v>1326641.8411927053</v>
      </c>
      <c r="L16" s="37">
        <v>25100</v>
      </c>
      <c r="M16" s="37">
        <v>11291146.620827422</v>
      </c>
      <c r="N16" s="58">
        <v>27519</v>
      </c>
      <c r="O16" s="42">
        <v>12617788.462020125</v>
      </c>
      <c r="P16" s="36">
        <v>160243</v>
      </c>
      <c r="Q16" s="36">
        <v>33339219.201029088</v>
      </c>
      <c r="R16" s="57">
        <v>0</v>
      </c>
      <c r="S16" s="37">
        <v>0</v>
      </c>
      <c r="T16" s="37">
        <v>29870</v>
      </c>
      <c r="U16" s="37">
        <v>11736521.316576656</v>
      </c>
      <c r="V16" s="37">
        <v>21070</v>
      </c>
      <c r="W16" s="37">
        <v>11796282.083048327</v>
      </c>
      <c r="X16" s="58">
        <v>50940</v>
      </c>
      <c r="Y16" s="42">
        <v>23532803.399624985</v>
      </c>
    </row>
    <row r="17" spans="2:25" x14ac:dyDescent="0.3">
      <c r="B17" s="131"/>
      <c r="C17" s="6" t="s">
        <v>1</v>
      </c>
      <c r="D17" s="36">
        <v>5067</v>
      </c>
      <c r="E17" s="36">
        <v>19378606.867413297</v>
      </c>
      <c r="F17" s="57">
        <v>0</v>
      </c>
      <c r="G17" s="35">
        <v>0</v>
      </c>
      <c r="H17" s="36">
        <v>651</v>
      </c>
      <c r="I17" s="36">
        <v>3780806.2034078264</v>
      </c>
      <c r="J17" s="57">
        <v>269</v>
      </c>
      <c r="K17" s="37">
        <v>915041.9154134891</v>
      </c>
      <c r="L17" s="37">
        <v>497</v>
      </c>
      <c r="M17" s="37">
        <v>1788658.3464521377</v>
      </c>
      <c r="N17" s="58">
        <v>766</v>
      </c>
      <c r="O17" s="42">
        <v>2703700.2618656266</v>
      </c>
      <c r="P17" s="36">
        <v>2325</v>
      </c>
      <c r="Q17" s="36">
        <v>6799387.9602386225</v>
      </c>
      <c r="R17" s="57">
        <v>0</v>
      </c>
      <c r="S17" s="37">
        <v>0</v>
      </c>
      <c r="T17" s="37">
        <v>489</v>
      </c>
      <c r="U17" s="37">
        <v>2137601.2668579188</v>
      </c>
      <c r="V17" s="37">
        <v>836</v>
      </c>
      <c r="W17" s="37">
        <v>3957111.175043304</v>
      </c>
      <c r="X17" s="58">
        <v>1325</v>
      </c>
      <c r="Y17" s="42">
        <v>6094712.4419012228</v>
      </c>
    </row>
    <row r="18" spans="2:25" x14ac:dyDescent="0.3">
      <c r="B18" s="131"/>
      <c r="C18" s="6" t="s">
        <v>32</v>
      </c>
      <c r="D18" s="36">
        <v>1594</v>
      </c>
      <c r="E18" s="36">
        <v>28296475.365539912</v>
      </c>
      <c r="F18" s="57">
        <v>0</v>
      </c>
      <c r="G18" s="35">
        <v>0</v>
      </c>
      <c r="H18" s="36">
        <v>207</v>
      </c>
      <c r="I18" s="36">
        <v>4025297.4142513433</v>
      </c>
      <c r="J18" s="57">
        <v>158</v>
      </c>
      <c r="K18" s="37">
        <v>4624835.318475564</v>
      </c>
      <c r="L18" s="37">
        <v>90</v>
      </c>
      <c r="M18" s="37">
        <v>972917.78943893721</v>
      </c>
      <c r="N18" s="58">
        <v>248</v>
      </c>
      <c r="O18" s="42">
        <v>5597753.1079145018</v>
      </c>
      <c r="P18" s="36">
        <v>819</v>
      </c>
      <c r="Q18" s="36">
        <v>12996187.946218008</v>
      </c>
      <c r="R18" s="57">
        <v>0</v>
      </c>
      <c r="S18" s="37">
        <v>0</v>
      </c>
      <c r="T18" s="37">
        <v>115</v>
      </c>
      <c r="U18" s="37">
        <v>2533732.955491351</v>
      </c>
      <c r="V18" s="37">
        <v>205</v>
      </c>
      <c r="W18" s="37">
        <v>3143503.9416647102</v>
      </c>
      <c r="X18" s="58">
        <v>320</v>
      </c>
      <c r="Y18" s="42">
        <v>5677236.8971560616</v>
      </c>
    </row>
    <row r="19" spans="2:25" x14ac:dyDescent="0.3">
      <c r="B19" s="131"/>
      <c r="C19" s="6" t="s">
        <v>33</v>
      </c>
      <c r="D19" s="36">
        <v>205</v>
      </c>
      <c r="E19" s="36">
        <v>9493761.3808264676</v>
      </c>
      <c r="F19" s="57">
        <v>0</v>
      </c>
      <c r="G19" s="35">
        <v>0</v>
      </c>
      <c r="H19" s="36">
        <v>7</v>
      </c>
      <c r="I19" s="36">
        <v>149972.94565650172</v>
      </c>
      <c r="J19" s="57">
        <v>54</v>
      </c>
      <c r="K19" s="37">
        <v>4497177.1184231574</v>
      </c>
      <c r="L19" s="37">
        <v>9</v>
      </c>
      <c r="M19" s="37">
        <v>193974.53828955293</v>
      </c>
      <c r="N19" s="58">
        <v>63</v>
      </c>
      <c r="O19" s="42">
        <v>4691151.6567127099</v>
      </c>
      <c r="P19" s="36">
        <v>106</v>
      </c>
      <c r="Q19" s="36">
        <v>4121725.0640966743</v>
      </c>
      <c r="R19" s="57">
        <v>0</v>
      </c>
      <c r="S19" s="37">
        <v>0</v>
      </c>
      <c r="T19" s="37">
        <v>2</v>
      </c>
      <c r="U19" s="37">
        <v>241617.40734312736</v>
      </c>
      <c r="V19" s="37">
        <v>27</v>
      </c>
      <c r="W19" s="37">
        <v>289294.3070174543</v>
      </c>
      <c r="X19" s="58">
        <v>29</v>
      </c>
      <c r="Y19" s="42">
        <v>530911.71436058171</v>
      </c>
    </row>
    <row r="20" spans="2:25" x14ac:dyDescent="0.3">
      <c r="B20" s="128" t="s">
        <v>22</v>
      </c>
      <c r="C20" s="16" t="s">
        <v>31</v>
      </c>
      <c r="D20" s="39">
        <v>8481</v>
      </c>
      <c r="E20" s="39">
        <v>7546417.1001146836</v>
      </c>
      <c r="F20" s="59">
        <v>1014</v>
      </c>
      <c r="G20" s="38">
        <v>1317925.5128925007</v>
      </c>
      <c r="H20" s="39">
        <v>4</v>
      </c>
      <c r="I20" s="39">
        <v>3552.7851680942513</v>
      </c>
      <c r="J20" s="59">
        <v>73</v>
      </c>
      <c r="K20" s="39">
        <v>48415.909621477404</v>
      </c>
      <c r="L20" s="39">
        <v>6</v>
      </c>
      <c r="M20" s="39">
        <v>5290.4972894610573</v>
      </c>
      <c r="N20" s="60">
        <v>79</v>
      </c>
      <c r="O20" s="43">
        <v>53706.406910938465</v>
      </c>
      <c r="P20" s="39">
        <v>2927</v>
      </c>
      <c r="Q20" s="39">
        <v>2796030.1166909984</v>
      </c>
      <c r="R20" s="59">
        <v>529</v>
      </c>
      <c r="S20" s="39">
        <v>302064.59192181122</v>
      </c>
      <c r="T20" s="39">
        <v>111</v>
      </c>
      <c r="U20" s="39">
        <v>167590.92699410929</v>
      </c>
      <c r="V20" s="39">
        <v>3817</v>
      </c>
      <c r="W20" s="39">
        <v>2905546.7595362309</v>
      </c>
      <c r="X20" s="60">
        <v>4457</v>
      </c>
      <c r="Y20" s="43">
        <v>3375202.2784521515</v>
      </c>
    </row>
    <row r="21" spans="2:25" x14ac:dyDescent="0.3">
      <c r="B21" s="129"/>
      <c r="C21" s="33" t="s">
        <v>1</v>
      </c>
      <c r="D21" s="37">
        <v>1805</v>
      </c>
      <c r="E21" s="37">
        <v>11816243.541158335</v>
      </c>
      <c r="F21" s="57">
        <v>237</v>
      </c>
      <c r="G21" s="35">
        <v>2181060.9250203334</v>
      </c>
      <c r="H21" s="37">
        <v>1</v>
      </c>
      <c r="I21" s="37">
        <v>4288.190285619</v>
      </c>
      <c r="J21" s="57">
        <v>14</v>
      </c>
      <c r="K21" s="37">
        <v>53271.931850278881</v>
      </c>
      <c r="L21" s="37">
        <v>0</v>
      </c>
      <c r="M21" s="37">
        <v>0</v>
      </c>
      <c r="N21" s="58">
        <v>14</v>
      </c>
      <c r="O21" s="42">
        <v>53271.931850278881</v>
      </c>
      <c r="P21" s="37">
        <v>1163</v>
      </c>
      <c r="Q21" s="37">
        <v>6527939.8444800638</v>
      </c>
      <c r="R21" s="57">
        <v>25</v>
      </c>
      <c r="S21" s="37">
        <v>207670.14714840412</v>
      </c>
      <c r="T21" s="37">
        <v>33</v>
      </c>
      <c r="U21" s="37">
        <v>283500.78644764557</v>
      </c>
      <c r="V21" s="37">
        <v>332</v>
      </c>
      <c r="W21" s="37">
        <v>2558511.7159259901</v>
      </c>
      <c r="X21" s="58">
        <v>390</v>
      </c>
      <c r="Y21" s="42">
        <v>3049682.64952204</v>
      </c>
    </row>
    <row r="22" spans="2:25" x14ac:dyDescent="0.3">
      <c r="B22" s="129"/>
      <c r="C22" s="33" t="s">
        <v>32</v>
      </c>
      <c r="D22" s="37">
        <v>939</v>
      </c>
      <c r="E22" s="37">
        <v>15014345.461063866</v>
      </c>
      <c r="F22" s="57">
        <v>98</v>
      </c>
      <c r="G22" s="35">
        <v>2110613.1296940986</v>
      </c>
      <c r="H22" s="37">
        <v>0</v>
      </c>
      <c r="I22" s="37">
        <v>0</v>
      </c>
      <c r="J22" s="57">
        <v>5</v>
      </c>
      <c r="K22" s="37">
        <v>42601.539851558431</v>
      </c>
      <c r="L22" s="37">
        <v>1</v>
      </c>
      <c r="M22" s="37">
        <v>15313.779338648917</v>
      </c>
      <c r="N22" s="58">
        <v>6</v>
      </c>
      <c r="O22" s="42">
        <v>57915.319190207352</v>
      </c>
      <c r="P22" s="37">
        <v>717</v>
      </c>
      <c r="Q22" s="37">
        <v>10211510.502530176</v>
      </c>
      <c r="R22" s="57">
        <v>1</v>
      </c>
      <c r="S22" s="37">
        <v>17015.310376276575</v>
      </c>
      <c r="T22" s="37">
        <v>64</v>
      </c>
      <c r="U22" s="37">
        <v>1698395.047693915</v>
      </c>
      <c r="V22" s="37">
        <v>53</v>
      </c>
      <c r="W22" s="37">
        <v>918896.15157919098</v>
      </c>
      <c r="X22" s="58">
        <v>118</v>
      </c>
      <c r="Y22" s="42">
        <v>2634306.5096493824</v>
      </c>
    </row>
    <row r="23" spans="2:25" x14ac:dyDescent="0.3">
      <c r="B23" s="130"/>
      <c r="C23" s="17" t="s">
        <v>33</v>
      </c>
      <c r="D23" s="41">
        <v>119</v>
      </c>
      <c r="E23" s="41">
        <v>4065021.0816973113</v>
      </c>
      <c r="F23" s="61">
        <v>17</v>
      </c>
      <c r="G23" s="40">
        <v>592132.80109442479</v>
      </c>
      <c r="H23" s="41">
        <v>0</v>
      </c>
      <c r="I23" s="41">
        <v>0</v>
      </c>
      <c r="J23" s="61">
        <v>1</v>
      </c>
      <c r="K23" s="41">
        <v>25522.965564414862</v>
      </c>
      <c r="L23" s="41">
        <v>0</v>
      </c>
      <c r="M23" s="41">
        <v>0</v>
      </c>
      <c r="N23" s="62">
        <v>1</v>
      </c>
      <c r="O23" s="44">
        <v>25522.965564414862</v>
      </c>
      <c r="P23" s="41">
        <v>87</v>
      </c>
      <c r="Q23" s="41">
        <v>2749516.4814379979</v>
      </c>
      <c r="R23" s="61">
        <v>1</v>
      </c>
      <c r="S23" s="41">
        <v>34030.62075255315</v>
      </c>
      <c r="T23" s="41">
        <v>10</v>
      </c>
      <c r="U23" s="41">
        <v>619578.40586960153</v>
      </c>
      <c r="V23" s="41">
        <v>3</v>
      </c>
      <c r="W23" s="41">
        <v>44239.806978319095</v>
      </c>
      <c r="X23" s="62">
        <v>14</v>
      </c>
      <c r="Y23" s="44">
        <v>697848.83360047371</v>
      </c>
    </row>
    <row r="24" spans="2:25" x14ac:dyDescent="0.3">
      <c r="B24" s="131" t="s">
        <v>23</v>
      </c>
      <c r="C24" s="6" t="s">
        <v>31</v>
      </c>
      <c r="D24" s="36">
        <v>25715</v>
      </c>
      <c r="E24" s="36">
        <v>18264644.026400957</v>
      </c>
      <c r="F24" s="57">
        <v>0</v>
      </c>
      <c r="G24" s="35">
        <v>0</v>
      </c>
      <c r="H24" s="36">
        <v>1940</v>
      </c>
      <c r="I24" s="36">
        <v>264902.17397814553</v>
      </c>
      <c r="J24" s="57">
        <v>5289</v>
      </c>
      <c r="K24" s="37">
        <v>2993229.6659554266</v>
      </c>
      <c r="L24" s="37">
        <v>0</v>
      </c>
      <c r="M24" s="37">
        <v>0</v>
      </c>
      <c r="N24" s="58">
        <v>5289</v>
      </c>
      <c r="O24" s="42">
        <v>2993229.6659554266</v>
      </c>
      <c r="P24" s="36">
        <v>17031</v>
      </c>
      <c r="Q24" s="36">
        <v>14832832.720169609</v>
      </c>
      <c r="R24" s="57">
        <v>0</v>
      </c>
      <c r="S24" s="37">
        <v>0</v>
      </c>
      <c r="T24" s="37">
        <v>392</v>
      </c>
      <c r="U24" s="37">
        <v>40465.508128213769</v>
      </c>
      <c r="V24" s="37">
        <v>1063</v>
      </c>
      <c r="W24" s="37">
        <v>133213.95816956097</v>
      </c>
      <c r="X24" s="58">
        <v>1455</v>
      </c>
      <c r="Y24" s="42">
        <v>173679.46629777475</v>
      </c>
    </row>
    <row r="25" spans="2:25" x14ac:dyDescent="0.3">
      <c r="B25" s="131"/>
      <c r="C25" s="6" t="s">
        <v>1</v>
      </c>
      <c r="D25" s="36">
        <v>4579</v>
      </c>
      <c r="E25" s="36">
        <v>21587449.304175898</v>
      </c>
      <c r="F25" s="57">
        <v>0</v>
      </c>
      <c r="G25" s="35">
        <v>0</v>
      </c>
      <c r="H25" s="36">
        <v>122</v>
      </c>
      <c r="I25" s="36">
        <v>440975.59245609201</v>
      </c>
      <c r="J25" s="57">
        <v>919</v>
      </c>
      <c r="K25" s="37">
        <v>3949274.0222492199</v>
      </c>
      <c r="L25" s="37">
        <v>0</v>
      </c>
      <c r="M25" s="37">
        <v>0</v>
      </c>
      <c r="N25" s="58">
        <v>919</v>
      </c>
      <c r="O25" s="42">
        <v>3949274.0222492199</v>
      </c>
      <c r="P25" s="36">
        <v>3268</v>
      </c>
      <c r="Q25" s="36">
        <v>16542672.266473373</v>
      </c>
      <c r="R25" s="57">
        <v>0</v>
      </c>
      <c r="S25" s="37">
        <v>0</v>
      </c>
      <c r="T25" s="37">
        <v>129</v>
      </c>
      <c r="U25" s="37">
        <v>70028.67392880113</v>
      </c>
      <c r="V25" s="37">
        <v>141</v>
      </c>
      <c r="W25" s="37">
        <v>584498.74906841177</v>
      </c>
      <c r="X25" s="58">
        <v>270</v>
      </c>
      <c r="Y25" s="42">
        <v>654527.42299721285</v>
      </c>
    </row>
    <row r="26" spans="2:25" x14ac:dyDescent="0.3">
      <c r="B26" s="131"/>
      <c r="C26" s="6" t="s">
        <v>32</v>
      </c>
      <c r="D26" s="36">
        <v>1821</v>
      </c>
      <c r="E26" s="36">
        <v>32808135.133791387</v>
      </c>
      <c r="F26" s="57">
        <v>0</v>
      </c>
      <c r="G26" s="35">
        <v>0</v>
      </c>
      <c r="H26" s="36">
        <v>80</v>
      </c>
      <c r="I26" s="36">
        <v>2315487.6077494528</v>
      </c>
      <c r="J26" s="57">
        <v>227</v>
      </c>
      <c r="K26" s="37">
        <v>3235644.1976430393</v>
      </c>
      <c r="L26" s="37">
        <v>0</v>
      </c>
      <c r="M26" s="37">
        <v>0</v>
      </c>
      <c r="N26" s="58">
        <v>227</v>
      </c>
      <c r="O26" s="42">
        <v>3235644.1976430393</v>
      </c>
      <c r="P26" s="36">
        <v>1404</v>
      </c>
      <c r="Q26" s="36">
        <v>24922356.74456276</v>
      </c>
      <c r="R26" s="57">
        <v>0</v>
      </c>
      <c r="S26" s="37">
        <v>0</v>
      </c>
      <c r="T26" s="37">
        <v>20</v>
      </c>
      <c r="U26" s="37">
        <v>228005.1593824123</v>
      </c>
      <c r="V26" s="37">
        <v>90</v>
      </c>
      <c r="W26" s="37">
        <v>2106641.4244537237</v>
      </c>
      <c r="X26" s="58">
        <v>110</v>
      </c>
      <c r="Y26" s="42">
        <v>2334646.5838361359</v>
      </c>
    </row>
    <row r="27" spans="2:25" x14ac:dyDescent="0.3">
      <c r="B27" s="131"/>
      <c r="C27" s="6" t="s">
        <v>33</v>
      </c>
      <c r="D27" s="36">
        <v>211</v>
      </c>
      <c r="E27" s="36">
        <v>10555576.478102997</v>
      </c>
      <c r="F27" s="57">
        <v>0</v>
      </c>
      <c r="G27" s="35">
        <v>0</v>
      </c>
      <c r="H27" s="36">
        <v>10</v>
      </c>
      <c r="I27" s="36">
        <v>546089.37125025096</v>
      </c>
      <c r="J27" s="57">
        <v>13</v>
      </c>
      <c r="K27" s="37">
        <v>664676.14123388228</v>
      </c>
      <c r="L27" s="37">
        <v>0</v>
      </c>
      <c r="M27" s="37">
        <v>0</v>
      </c>
      <c r="N27" s="58">
        <v>13</v>
      </c>
      <c r="O27" s="42">
        <v>664676.14123388228</v>
      </c>
      <c r="P27" s="36">
        <v>166</v>
      </c>
      <c r="Q27" s="36">
        <v>7754240.1700169817</v>
      </c>
      <c r="R27" s="57">
        <v>0</v>
      </c>
      <c r="S27" s="37">
        <v>0</v>
      </c>
      <c r="T27" s="37">
        <v>9</v>
      </c>
      <c r="U27" s="37">
        <v>911476.14623638347</v>
      </c>
      <c r="V27" s="37">
        <v>13</v>
      </c>
      <c r="W27" s="37">
        <v>679094.64936549915</v>
      </c>
      <c r="X27" s="58">
        <v>22</v>
      </c>
      <c r="Y27" s="42">
        <v>1590570.7956018825</v>
      </c>
    </row>
    <row r="28" spans="2:25" x14ac:dyDescent="0.3">
      <c r="B28" s="128" t="s">
        <v>24</v>
      </c>
      <c r="C28" s="16" t="s">
        <v>31</v>
      </c>
      <c r="D28" s="39">
        <v>348</v>
      </c>
      <c r="E28" s="39">
        <v>293384.43718457868</v>
      </c>
      <c r="F28" s="59">
        <v>2</v>
      </c>
      <c r="G28" s="38">
        <v>1871.6841413904231</v>
      </c>
      <c r="H28" s="39">
        <v>15</v>
      </c>
      <c r="I28" s="39">
        <v>9593.9466331805361</v>
      </c>
      <c r="J28" s="59">
        <v>45</v>
      </c>
      <c r="K28" s="39">
        <v>28325.558663685584</v>
      </c>
      <c r="L28" s="39">
        <v>0</v>
      </c>
      <c r="M28" s="39">
        <v>0</v>
      </c>
      <c r="N28" s="60">
        <v>45</v>
      </c>
      <c r="O28" s="43">
        <v>28325.558663685584</v>
      </c>
      <c r="P28" s="39">
        <v>241</v>
      </c>
      <c r="Q28" s="39">
        <v>211637.74618601819</v>
      </c>
      <c r="R28" s="59">
        <v>0</v>
      </c>
      <c r="S28" s="39">
        <v>0</v>
      </c>
      <c r="T28" s="39">
        <v>0</v>
      </c>
      <c r="U28" s="39">
        <v>0</v>
      </c>
      <c r="V28" s="39">
        <v>45</v>
      </c>
      <c r="W28" s="39">
        <v>41955.501560303965</v>
      </c>
      <c r="X28" s="60">
        <v>45</v>
      </c>
      <c r="Y28" s="43">
        <v>41955.501560303965</v>
      </c>
    </row>
    <row r="29" spans="2:25" x14ac:dyDescent="0.3">
      <c r="B29" s="129"/>
      <c r="C29" s="33" t="s">
        <v>1</v>
      </c>
      <c r="D29" s="37">
        <v>185</v>
      </c>
      <c r="E29" s="37">
        <v>732457.21500205889</v>
      </c>
      <c r="F29" s="57">
        <v>0</v>
      </c>
      <c r="G29" s="35">
        <v>0</v>
      </c>
      <c r="H29" s="37">
        <v>6</v>
      </c>
      <c r="I29" s="37">
        <v>28823.935777412516</v>
      </c>
      <c r="J29" s="57">
        <v>16</v>
      </c>
      <c r="K29" s="37">
        <v>81751.045590822629</v>
      </c>
      <c r="L29" s="37">
        <v>0</v>
      </c>
      <c r="M29" s="37">
        <v>0</v>
      </c>
      <c r="N29" s="58">
        <v>16</v>
      </c>
      <c r="O29" s="42">
        <v>81751.045590822629</v>
      </c>
      <c r="P29" s="37">
        <v>150</v>
      </c>
      <c r="Q29" s="37">
        <v>569713.29202015977</v>
      </c>
      <c r="R29" s="57">
        <v>0</v>
      </c>
      <c r="S29" s="37">
        <v>0</v>
      </c>
      <c r="T29" s="37">
        <v>0</v>
      </c>
      <c r="U29" s="37">
        <v>0</v>
      </c>
      <c r="V29" s="37">
        <v>13</v>
      </c>
      <c r="W29" s="37">
        <v>52168.941613663977</v>
      </c>
      <c r="X29" s="58">
        <v>13</v>
      </c>
      <c r="Y29" s="42">
        <v>52168.941613663977</v>
      </c>
    </row>
    <row r="30" spans="2:25" x14ac:dyDescent="0.3">
      <c r="B30" s="129"/>
      <c r="C30" s="33" t="s">
        <v>32</v>
      </c>
      <c r="D30" s="37">
        <v>146</v>
      </c>
      <c r="E30" s="37">
        <v>1535577.4417821155</v>
      </c>
      <c r="F30" s="57">
        <v>0</v>
      </c>
      <c r="G30" s="35">
        <v>0</v>
      </c>
      <c r="H30" s="37">
        <v>4</v>
      </c>
      <c r="I30" s="37">
        <v>40836.74490306378</v>
      </c>
      <c r="J30" s="57">
        <v>17</v>
      </c>
      <c r="K30" s="37">
        <v>183561.16833927168</v>
      </c>
      <c r="L30" s="37">
        <v>0</v>
      </c>
      <c r="M30" s="37">
        <v>0</v>
      </c>
      <c r="N30" s="58">
        <v>17</v>
      </c>
      <c r="O30" s="42">
        <v>183561.16833927168</v>
      </c>
      <c r="P30" s="37">
        <v>117</v>
      </c>
      <c r="Q30" s="37">
        <v>1276127.9891646504</v>
      </c>
      <c r="R30" s="57">
        <v>0</v>
      </c>
      <c r="S30" s="37">
        <v>0</v>
      </c>
      <c r="T30" s="37">
        <v>0</v>
      </c>
      <c r="U30" s="37">
        <v>0</v>
      </c>
      <c r="V30" s="37">
        <v>8</v>
      </c>
      <c r="W30" s="37">
        <v>35051.539375129745</v>
      </c>
      <c r="X30" s="58">
        <v>8</v>
      </c>
      <c r="Y30" s="42">
        <v>35051.539375129745</v>
      </c>
    </row>
    <row r="31" spans="2:25" x14ac:dyDescent="0.3">
      <c r="B31" s="130"/>
      <c r="C31" s="17" t="s">
        <v>33</v>
      </c>
      <c r="D31" s="41">
        <v>27</v>
      </c>
      <c r="E31" s="41">
        <v>601451.26985261345</v>
      </c>
      <c r="F31" s="61">
        <v>0</v>
      </c>
      <c r="G31" s="40">
        <v>0</v>
      </c>
      <c r="H31" s="41">
        <v>2</v>
      </c>
      <c r="I31" s="41">
        <v>40836.74490306378</v>
      </c>
      <c r="J31" s="61">
        <v>6</v>
      </c>
      <c r="K31" s="41">
        <v>114683.19193610411</v>
      </c>
      <c r="L31" s="41">
        <v>0</v>
      </c>
      <c r="M31" s="41">
        <v>0</v>
      </c>
      <c r="N31" s="62">
        <v>6</v>
      </c>
      <c r="O31" s="44">
        <v>114683.19193610411</v>
      </c>
      <c r="P31" s="41">
        <v>17</v>
      </c>
      <c r="Q31" s="41">
        <v>420408.36744903063</v>
      </c>
      <c r="R31" s="61">
        <v>0</v>
      </c>
      <c r="S31" s="41">
        <v>0</v>
      </c>
      <c r="T31" s="41">
        <v>0</v>
      </c>
      <c r="U31" s="41">
        <v>0</v>
      </c>
      <c r="V31" s="41">
        <v>2</v>
      </c>
      <c r="W31" s="41">
        <v>25522.965564414862</v>
      </c>
      <c r="X31" s="62">
        <v>2</v>
      </c>
      <c r="Y31" s="44">
        <v>25522.965564414862</v>
      </c>
    </row>
    <row r="32" spans="2:25" x14ac:dyDescent="0.3">
      <c r="B32" s="131" t="s">
        <v>25</v>
      </c>
      <c r="C32" s="6" t="s">
        <v>31</v>
      </c>
      <c r="D32" s="36">
        <v>51221</v>
      </c>
      <c r="E32" s="36">
        <v>30550199.20450021</v>
      </c>
      <c r="F32" s="57">
        <v>0</v>
      </c>
      <c r="G32" s="35">
        <v>0</v>
      </c>
      <c r="H32" s="36">
        <v>0</v>
      </c>
      <c r="I32" s="36">
        <v>0</v>
      </c>
      <c r="J32" s="57">
        <v>8922</v>
      </c>
      <c r="K32" s="37">
        <v>4785704.1048415368</v>
      </c>
      <c r="L32" s="37">
        <v>611</v>
      </c>
      <c r="M32" s="37">
        <v>419941.9864694252</v>
      </c>
      <c r="N32" s="58">
        <v>9533</v>
      </c>
      <c r="O32" s="42">
        <v>5205646.0913109621</v>
      </c>
      <c r="P32" s="36">
        <v>32930</v>
      </c>
      <c r="Q32" s="36">
        <v>22312790.202073827</v>
      </c>
      <c r="R32" s="57">
        <v>0</v>
      </c>
      <c r="S32" s="37">
        <v>0</v>
      </c>
      <c r="T32" s="37">
        <v>2018</v>
      </c>
      <c r="U32" s="37">
        <v>0</v>
      </c>
      <c r="V32" s="37">
        <v>6740</v>
      </c>
      <c r="W32" s="37">
        <v>3031762.9111154219</v>
      </c>
      <c r="X32" s="58">
        <v>8758</v>
      </c>
      <c r="Y32" s="42">
        <v>3031762.9111154219</v>
      </c>
    </row>
    <row r="33" spans="2:25" x14ac:dyDescent="0.3">
      <c r="B33" s="131"/>
      <c r="C33" s="6" t="s">
        <v>1</v>
      </c>
      <c r="D33" s="36">
        <v>8392</v>
      </c>
      <c r="E33" s="36">
        <v>31310414.516033527</v>
      </c>
      <c r="F33" s="57">
        <v>0</v>
      </c>
      <c r="G33" s="35">
        <v>0</v>
      </c>
      <c r="H33" s="36">
        <v>0</v>
      </c>
      <c r="I33" s="36">
        <v>0</v>
      </c>
      <c r="J33" s="57">
        <v>1204</v>
      </c>
      <c r="K33" s="37">
        <v>5033150.6898006825</v>
      </c>
      <c r="L33" s="37">
        <v>169</v>
      </c>
      <c r="M33" s="37">
        <v>695699.92479232815</v>
      </c>
      <c r="N33" s="58">
        <v>1373</v>
      </c>
      <c r="O33" s="42">
        <v>5728850.6145930113</v>
      </c>
      <c r="P33" s="36">
        <v>5441</v>
      </c>
      <c r="Q33" s="36">
        <v>22177794.420203298</v>
      </c>
      <c r="R33" s="57">
        <v>0</v>
      </c>
      <c r="S33" s="37">
        <v>0</v>
      </c>
      <c r="T33" s="37">
        <v>644</v>
      </c>
      <c r="U33" s="37">
        <v>0</v>
      </c>
      <c r="V33" s="37">
        <v>934</v>
      </c>
      <c r="W33" s="37">
        <v>3403769.4812372173</v>
      </c>
      <c r="X33" s="58">
        <v>1578</v>
      </c>
      <c r="Y33" s="42">
        <v>3403769.4812372173</v>
      </c>
    </row>
    <row r="34" spans="2:25" x14ac:dyDescent="0.3">
      <c r="B34" s="131"/>
      <c r="C34" s="6" t="s">
        <v>32</v>
      </c>
      <c r="D34" s="36">
        <v>2370</v>
      </c>
      <c r="E34" s="36">
        <v>28066830.795193516</v>
      </c>
      <c r="F34" s="57">
        <v>0</v>
      </c>
      <c r="G34" s="35">
        <v>0</v>
      </c>
      <c r="H34" s="36">
        <v>0</v>
      </c>
      <c r="I34" s="36">
        <v>0</v>
      </c>
      <c r="J34" s="57">
        <v>160</v>
      </c>
      <c r="K34" s="37">
        <v>1776622.8011965167</v>
      </c>
      <c r="L34" s="37">
        <v>36</v>
      </c>
      <c r="M34" s="37">
        <v>569312.85370576452</v>
      </c>
      <c r="N34" s="58">
        <v>196</v>
      </c>
      <c r="O34" s="42">
        <v>2345935.6549022812</v>
      </c>
      <c r="P34" s="36">
        <v>1724</v>
      </c>
      <c r="Q34" s="36">
        <v>21902001.255831998</v>
      </c>
      <c r="R34" s="57">
        <v>0</v>
      </c>
      <c r="S34" s="37">
        <v>0</v>
      </c>
      <c r="T34" s="37">
        <v>223</v>
      </c>
      <c r="U34" s="37">
        <v>0</v>
      </c>
      <c r="V34" s="37">
        <v>227</v>
      </c>
      <c r="W34" s="37">
        <v>3818893.8844592366</v>
      </c>
      <c r="X34" s="58">
        <v>450</v>
      </c>
      <c r="Y34" s="42">
        <v>3818893.8844592366</v>
      </c>
    </row>
    <row r="35" spans="2:25" x14ac:dyDescent="0.3">
      <c r="B35" s="131"/>
      <c r="C35" s="6" t="s">
        <v>33</v>
      </c>
      <c r="D35" s="36">
        <v>328</v>
      </c>
      <c r="E35" s="36">
        <v>5346860.1861474961</v>
      </c>
      <c r="F35" s="57">
        <v>0</v>
      </c>
      <c r="G35" s="35">
        <v>0</v>
      </c>
      <c r="H35" s="36">
        <v>0</v>
      </c>
      <c r="I35" s="36">
        <v>0</v>
      </c>
      <c r="J35" s="57">
        <v>2</v>
      </c>
      <c r="K35" s="37">
        <v>83941.698740526728</v>
      </c>
      <c r="L35" s="37">
        <v>1</v>
      </c>
      <c r="M35" s="37">
        <v>68061.2415051063</v>
      </c>
      <c r="N35" s="58">
        <v>3</v>
      </c>
      <c r="O35" s="42">
        <v>152002.94024563301</v>
      </c>
      <c r="P35" s="36">
        <v>122</v>
      </c>
      <c r="Q35" s="36">
        <v>4007481.4054306066</v>
      </c>
      <c r="R35" s="57">
        <v>0</v>
      </c>
      <c r="S35" s="37">
        <v>0</v>
      </c>
      <c r="T35" s="37">
        <v>183</v>
      </c>
      <c r="U35" s="37">
        <v>0</v>
      </c>
      <c r="V35" s="37">
        <v>20</v>
      </c>
      <c r="W35" s="37">
        <v>1187375.8404712561</v>
      </c>
      <c r="X35" s="58">
        <v>203</v>
      </c>
      <c r="Y35" s="42">
        <v>1187375.8404712561</v>
      </c>
    </row>
    <row r="36" spans="2:25" x14ac:dyDescent="0.3">
      <c r="B36" s="128" t="s">
        <v>26</v>
      </c>
      <c r="C36" s="16" t="s">
        <v>31</v>
      </c>
      <c r="D36" s="39">
        <v>11755</v>
      </c>
      <c r="E36" s="39">
        <v>9671132.3689055406</v>
      </c>
      <c r="F36" s="59">
        <v>0</v>
      </c>
      <c r="G36" s="38">
        <v>0</v>
      </c>
      <c r="H36" s="39">
        <v>85</v>
      </c>
      <c r="I36" s="39">
        <v>61953.037300963406</v>
      </c>
      <c r="J36" s="59">
        <v>1532</v>
      </c>
      <c r="K36" s="39">
        <v>994138.1706839815</v>
      </c>
      <c r="L36" s="39">
        <v>0</v>
      </c>
      <c r="M36" s="39">
        <v>0</v>
      </c>
      <c r="N36" s="60">
        <v>1532</v>
      </c>
      <c r="O36" s="43">
        <v>994138.1706839815</v>
      </c>
      <c r="P36" s="39">
        <v>7106</v>
      </c>
      <c r="Q36" s="39">
        <v>5556226.4317192612</v>
      </c>
      <c r="R36" s="59">
        <v>0</v>
      </c>
      <c r="S36" s="39">
        <v>0</v>
      </c>
      <c r="T36" s="39">
        <v>518</v>
      </c>
      <c r="U36" s="39">
        <v>521718.13968208595</v>
      </c>
      <c r="V36" s="39">
        <v>2514</v>
      </c>
      <c r="W36" s="39">
        <v>2537096.5895192493</v>
      </c>
      <c r="X36" s="60">
        <v>3032</v>
      </c>
      <c r="Y36" s="43">
        <v>3058814.7292013355</v>
      </c>
    </row>
    <row r="37" spans="2:25" x14ac:dyDescent="0.3">
      <c r="B37" s="129"/>
      <c r="C37" s="33" t="s">
        <v>1</v>
      </c>
      <c r="D37" s="37">
        <v>3014</v>
      </c>
      <c r="E37" s="37">
        <v>10875823.692220259</v>
      </c>
      <c r="F37" s="57">
        <v>0</v>
      </c>
      <c r="G37" s="35">
        <v>0</v>
      </c>
      <c r="H37" s="37">
        <v>16</v>
      </c>
      <c r="I37" s="37">
        <v>58872.973867886329</v>
      </c>
      <c r="J37" s="57">
        <v>361</v>
      </c>
      <c r="K37" s="37">
        <v>1280036.1677097052</v>
      </c>
      <c r="L37" s="37">
        <v>0</v>
      </c>
      <c r="M37" s="37">
        <v>0</v>
      </c>
      <c r="N37" s="58">
        <v>361</v>
      </c>
      <c r="O37" s="42">
        <v>1280036.1677097052</v>
      </c>
      <c r="P37" s="37">
        <v>2161</v>
      </c>
      <c r="Q37" s="37">
        <v>7496327.1728040893</v>
      </c>
      <c r="R37" s="57">
        <v>0</v>
      </c>
      <c r="S37" s="37">
        <v>0</v>
      </c>
      <c r="T37" s="37">
        <v>94</v>
      </c>
      <c r="U37" s="37">
        <v>413394.86814835988</v>
      </c>
      <c r="V37" s="37">
        <v>382</v>
      </c>
      <c r="W37" s="37">
        <v>1627192.5096902193</v>
      </c>
      <c r="X37" s="58">
        <v>476</v>
      </c>
      <c r="Y37" s="42">
        <v>2040587.3778385792</v>
      </c>
    </row>
    <row r="38" spans="2:25" x14ac:dyDescent="0.3">
      <c r="B38" s="129"/>
      <c r="C38" s="33" t="s">
        <v>32</v>
      </c>
      <c r="D38" s="37">
        <v>1346</v>
      </c>
      <c r="E38" s="37">
        <v>16955124.574634258</v>
      </c>
      <c r="F38" s="57">
        <v>0</v>
      </c>
      <c r="G38" s="35">
        <v>0</v>
      </c>
      <c r="H38" s="37">
        <v>7</v>
      </c>
      <c r="I38" s="37">
        <v>52509.247821189507</v>
      </c>
      <c r="J38" s="57">
        <v>201</v>
      </c>
      <c r="K38" s="37">
        <v>2836258.5355602973</v>
      </c>
      <c r="L38" s="37">
        <v>0</v>
      </c>
      <c r="M38" s="37">
        <v>0</v>
      </c>
      <c r="N38" s="58">
        <v>201</v>
      </c>
      <c r="O38" s="42">
        <v>2836258.5355602973</v>
      </c>
      <c r="P38" s="37">
        <v>964</v>
      </c>
      <c r="Q38" s="37">
        <v>10987437.835516399</v>
      </c>
      <c r="R38" s="57">
        <v>0</v>
      </c>
      <c r="S38" s="37">
        <v>0</v>
      </c>
      <c r="T38" s="37">
        <v>19</v>
      </c>
      <c r="U38" s="37">
        <v>225748.20348949987</v>
      </c>
      <c r="V38" s="37">
        <v>155</v>
      </c>
      <c r="W38" s="37">
        <v>2853170.7522468716</v>
      </c>
      <c r="X38" s="58">
        <v>174</v>
      </c>
      <c r="Y38" s="42">
        <v>3078918.9557363717</v>
      </c>
    </row>
    <row r="39" spans="2:25" x14ac:dyDescent="0.3">
      <c r="B39" s="130"/>
      <c r="C39" s="17" t="s">
        <v>33</v>
      </c>
      <c r="D39" s="41">
        <v>98</v>
      </c>
      <c r="E39" s="41">
        <v>4028036.6924278466</v>
      </c>
      <c r="F39" s="61">
        <v>0</v>
      </c>
      <c r="G39" s="40">
        <v>0</v>
      </c>
      <c r="H39" s="41">
        <v>0</v>
      </c>
      <c r="I39" s="41">
        <v>0</v>
      </c>
      <c r="J39" s="61">
        <v>22</v>
      </c>
      <c r="K39" s="41">
        <v>718395.14383041859</v>
      </c>
      <c r="L39" s="41">
        <v>0</v>
      </c>
      <c r="M39" s="41">
        <v>0</v>
      </c>
      <c r="N39" s="62">
        <v>22</v>
      </c>
      <c r="O39" s="44">
        <v>718395.14383041859</v>
      </c>
      <c r="P39" s="41">
        <v>52</v>
      </c>
      <c r="Q39" s="41">
        <v>2115766.4682000866</v>
      </c>
      <c r="R39" s="61">
        <v>0</v>
      </c>
      <c r="S39" s="41">
        <v>0</v>
      </c>
      <c r="T39" s="41">
        <v>2</v>
      </c>
      <c r="U39" s="41">
        <v>44239.806978319095</v>
      </c>
      <c r="V39" s="41">
        <v>22</v>
      </c>
      <c r="W39" s="41">
        <v>1149635.2734190226</v>
      </c>
      <c r="X39" s="62">
        <v>24</v>
      </c>
      <c r="Y39" s="44">
        <v>1193875.0803973416</v>
      </c>
    </row>
    <row r="40" spans="2:25" x14ac:dyDescent="0.3">
      <c r="B40" s="131" t="s">
        <v>27</v>
      </c>
      <c r="C40" s="6" t="s">
        <v>31</v>
      </c>
      <c r="D40" s="36">
        <v>610</v>
      </c>
      <c r="E40" s="36">
        <v>889507.27877544216</v>
      </c>
      <c r="F40" s="57">
        <v>5</v>
      </c>
      <c r="G40" s="35">
        <v>42096.187617618336</v>
      </c>
      <c r="H40" s="36">
        <v>12</v>
      </c>
      <c r="I40" s="36">
        <v>21512.422231523924</v>
      </c>
      <c r="J40" s="57">
        <v>34</v>
      </c>
      <c r="K40" s="37">
        <v>17044.666414840074</v>
      </c>
      <c r="L40" s="37">
        <v>53</v>
      </c>
      <c r="M40" s="37">
        <v>76166.80983348818</v>
      </c>
      <c r="N40" s="58">
        <v>87</v>
      </c>
      <c r="O40" s="42">
        <v>93211.476248328254</v>
      </c>
      <c r="P40" s="36">
        <v>125</v>
      </c>
      <c r="Q40" s="36">
        <v>90475.598139205656</v>
      </c>
      <c r="R40" s="57">
        <v>44</v>
      </c>
      <c r="S40" s="37">
        <v>109260.32444793826</v>
      </c>
      <c r="T40" s="37">
        <v>22</v>
      </c>
      <c r="U40" s="37">
        <v>48673.942379352942</v>
      </c>
      <c r="V40" s="37">
        <v>315</v>
      </c>
      <c r="W40" s="37">
        <v>484277.32771147479</v>
      </c>
      <c r="X40" s="58">
        <v>381</v>
      </c>
      <c r="Y40" s="42">
        <v>642211.59453876596</v>
      </c>
    </row>
    <row r="41" spans="2:25" x14ac:dyDescent="0.3">
      <c r="B41" s="131"/>
      <c r="C41" s="6" t="s">
        <v>1</v>
      </c>
      <c r="D41" s="36">
        <v>474</v>
      </c>
      <c r="E41" s="36">
        <v>1637564.5350226134</v>
      </c>
      <c r="F41" s="57">
        <v>0</v>
      </c>
      <c r="G41" s="35">
        <v>0</v>
      </c>
      <c r="H41" s="36">
        <v>2</v>
      </c>
      <c r="I41" s="36">
        <v>2791.6339121941924</v>
      </c>
      <c r="J41" s="57">
        <v>10</v>
      </c>
      <c r="K41" s="37">
        <v>24134.183418239732</v>
      </c>
      <c r="L41" s="37">
        <v>63</v>
      </c>
      <c r="M41" s="37">
        <v>230263.44393285079</v>
      </c>
      <c r="N41" s="58">
        <v>73</v>
      </c>
      <c r="O41" s="42">
        <v>254397.62735109052</v>
      </c>
      <c r="P41" s="36">
        <v>164</v>
      </c>
      <c r="Q41" s="36">
        <v>493187.74982729461</v>
      </c>
      <c r="R41" s="57">
        <v>25</v>
      </c>
      <c r="S41" s="37">
        <v>101947.5209033088</v>
      </c>
      <c r="T41" s="37">
        <v>14</v>
      </c>
      <c r="U41" s="37">
        <v>72769.26987303175</v>
      </c>
      <c r="V41" s="37">
        <v>196</v>
      </c>
      <c r="W41" s="37">
        <v>712470.73315569351</v>
      </c>
      <c r="X41" s="58">
        <v>235</v>
      </c>
      <c r="Y41" s="42">
        <v>887187.52393203403</v>
      </c>
    </row>
    <row r="42" spans="2:25" x14ac:dyDescent="0.3">
      <c r="B42" s="131"/>
      <c r="C42" s="6" t="s">
        <v>32</v>
      </c>
      <c r="D42" s="36">
        <v>349</v>
      </c>
      <c r="E42" s="36">
        <v>3555677.7527879588</v>
      </c>
      <c r="F42" s="57">
        <v>0</v>
      </c>
      <c r="G42" s="35">
        <v>0</v>
      </c>
      <c r="H42" s="36">
        <v>0</v>
      </c>
      <c r="I42" s="36">
        <v>0</v>
      </c>
      <c r="J42" s="57">
        <v>3</v>
      </c>
      <c r="K42" s="37">
        <v>204231.79964131725</v>
      </c>
      <c r="L42" s="37">
        <v>44</v>
      </c>
      <c r="M42" s="37">
        <v>533799.81371638202</v>
      </c>
      <c r="N42" s="58">
        <v>47</v>
      </c>
      <c r="O42" s="42">
        <v>738031.61335769924</v>
      </c>
      <c r="P42" s="36">
        <v>154</v>
      </c>
      <c r="Q42" s="36">
        <v>1076956.1483803126</v>
      </c>
      <c r="R42" s="57">
        <v>34</v>
      </c>
      <c r="S42" s="37">
        <v>351542.22543244413</v>
      </c>
      <c r="T42" s="37">
        <v>11</v>
      </c>
      <c r="U42" s="37">
        <v>147658.020064454</v>
      </c>
      <c r="V42" s="37">
        <v>103</v>
      </c>
      <c r="W42" s="37">
        <v>1241489.7455530486</v>
      </c>
      <c r="X42" s="58">
        <v>148</v>
      </c>
      <c r="Y42" s="42">
        <v>1740689.9910499468</v>
      </c>
    </row>
    <row r="43" spans="2:25" x14ac:dyDescent="0.3">
      <c r="B43" s="131"/>
      <c r="C43" s="6" t="s">
        <v>33</v>
      </c>
      <c r="D43" s="36">
        <v>37</v>
      </c>
      <c r="E43" s="36">
        <v>884464.91674408631</v>
      </c>
      <c r="F43" s="57">
        <v>0</v>
      </c>
      <c r="G43" s="35">
        <v>0</v>
      </c>
      <c r="H43" s="36">
        <v>0</v>
      </c>
      <c r="I43" s="36">
        <v>0</v>
      </c>
      <c r="J43" s="57">
        <v>0</v>
      </c>
      <c r="K43" s="37">
        <v>0</v>
      </c>
      <c r="L43" s="37">
        <v>3</v>
      </c>
      <c r="M43" s="37">
        <v>32726.652101560987</v>
      </c>
      <c r="N43" s="58">
        <v>3</v>
      </c>
      <c r="O43" s="42">
        <v>32726.652101560987</v>
      </c>
      <c r="P43" s="36">
        <v>16</v>
      </c>
      <c r="Q43" s="36">
        <v>244879.82130521044</v>
      </c>
      <c r="R43" s="57">
        <v>9</v>
      </c>
      <c r="S43" s="37">
        <v>385768.55955188477</v>
      </c>
      <c r="T43" s="37">
        <v>0</v>
      </c>
      <c r="U43" s="37">
        <v>0</v>
      </c>
      <c r="V43" s="37">
        <v>9</v>
      </c>
      <c r="W43" s="37">
        <v>221089.88378543014</v>
      </c>
      <c r="X43" s="58">
        <v>18</v>
      </c>
      <c r="Y43" s="42">
        <v>606858.44333731488</v>
      </c>
    </row>
    <row r="44" spans="2:25" x14ac:dyDescent="0.3">
      <c r="B44" s="128" t="s">
        <v>28</v>
      </c>
      <c r="C44" s="16" t="s">
        <v>31</v>
      </c>
      <c r="D44" s="39">
        <v>73</v>
      </c>
      <c r="E44" s="39">
        <v>852977.50916274462</v>
      </c>
      <c r="F44" s="59">
        <v>2</v>
      </c>
      <c r="G44" s="38">
        <v>40836.74490306378</v>
      </c>
      <c r="H44" s="39">
        <v>3</v>
      </c>
      <c r="I44" s="39">
        <v>25522.965564414862</v>
      </c>
      <c r="J44" s="59">
        <v>8</v>
      </c>
      <c r="K44" s="39">
        <v>151674.47669412938</v>
      </c>
      <c r="L44" s="39">
        <v>2</v>
      </c>
      <c r="M44" s="39">
        <v>11910.717263393602</v>
      </c>
      <c r="N44" s="60">
        <v>10</v>
      </c>
      <c r="O44" s="43">
        <v>163585.19395752298</v>
      </c>
      <c r="P44" s="39">
        <v>47</v>
      </c>
      <c r="Q44" s="39">
        <v>444780.21323586965</v>
      </c>
      <c r="R44" s="59">
        <v>1</v>
      </c>
      <c r="S44" s="39">
        <v>17015.310376276575</v>
      </c>
      <c r="T44" s="39">
        <v>0</v>
      </c>
      <c r="U44" s="39">
        <v>0</v>
      </c>
      <c r="V44" s="39">
        <v>10</v>
      </c>
      <c r="W44" s="39">
        <v>161237.08112559683</v>
      </c>
      <c r="X44" s="60">
        <v>11</v>
      </c>
      <c r="Y44" s="43">
        <v>178252.39150187338</v>
      </c>
    </row>
    <row r="45" spans="2:25" x14ac:dyDescent="0.3">
      <c r="B45" s="129"/>
      <c r="C45" s="33" t="s">
        <v>1</v>
      </c>
      <c r="D45" s="36">
        <v>18</v>
      </c>
      <c r="E45" s="36">
        <v>112437.1709664356</v>
      </c>
      <c r="F45" s="57">
        <v>0</v>
      </c>
      <c r="G45" s="35">
        <v>0</v>
      </c>
      <c r="H45" s="36">
        <v>0</v>
      </c>
      <c r="I45" s="36">
        <v>0</v>
      </c>
      <c r="J45" s="57">
        <v>1</v>
      </c>
      <c r="K45" s="36">
        <v>13612.24830102126</v>
      </c>
      <c r="L45" s="36">
        <v>1</v>
      </c>
      <c r="M45" s="36">
        <v>5785.2055279340348</v>
      </c>
      <c r="N45" s="63">
        <v>2</v>
      </c>
      <c r="O45" s="42">
        <v>19397.453828955295</v>
      </c>
      <c r="P45" s="36">
        <v>14</v>
      </c>
      <c r="Q45" s="36">
        <v>84872.368156867553</v>
      </c>
      <c r="R45" s="57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8167.3489806127554</v>
      </c>
      <c r="X45" s="63">
        <v>2</v>
      </c>
      <c r="Y45" s="42">
        <v>8167.3489806127554</v>
      </c>
    </row>
    <row r="46" spans="2:25" x14ac:dyDescent="0.3">
      <c r="B46" s="129"/>
      <c r="C46" s="33" t="s">
        <v>32</v>
      </c>
      <c r="D46" s="36">
        <v>74</v>
      </c>
      <c r="E46" s="36">
        <v>646922.10050603538</v>
      </c>
      <c r="F46" s="57">
        <v>0</v>
      </c>
      <c r="G46" s="35">
        <v>0</v>
      </c>
      <c r="H46" s="36">
        <v>1</v>
      </c>
      <c r="I46" s="36">
        <v>51045.931128829725</v>
      </c>
      <c r="J46" s="57">
        <v>5</v>
      </c>
      <c r="K46" s="36">
        <v>47336.593466801431</v>
      </c>
      <c r="L46" s="36">
        <v>2</v>
      </c>
      <c r="M46" s="36">
        <v>12761.482782207431</v>
      </c>
      <c r="N46" s="63">
        <v>7</v>
      </c>
      <c r="O46" s="42">
        <v>60098.07624900886</v>
      </c>
      <c r="P46" s="36">
        <v>54</v>
      </c>
      <c r="Q46" s="36">
        <v>445426.79503016814</v>
      </c>
      <c r="R46" s="57">
        <v>2</v>
      </c>
      <c r="S46" s="36">
        <v>20418.37245153189</v>
      </c>
      <c r="T46" s="36">
        <v>0</v>
      </c>
      <c r="U46" s="36">
        <v>0</v>
      </c>
      <c r="V46" s="36">
        <v>10</v>
      </c>
      <c r="W46" s="36">
        <v>69932.925646496718</v>
      </c>
      <c r="X46" s="63">
        <v>12</v>
      </c>
      <c r="Y46" s="42">
        <v>90351.298098028608</v>
      </c>
    </row>
    <row r="47" spans="2:25" x14ac:dyDescent="0.3">
      <c r="B47" s="130"/>
      <c r="C47" s="17" t="s">
        <v>33</v>
      </c>
      <c r="D47" s="41">
        <v>16</v>
      </c>
      <c r="E47" s="41">
        <v>343101.72092849144</v>
      </c>
      <c r="F47" s="61">
        <v>0</v>
      </c>
      <c r="G47" s="40">
        <v>0</v>
      </c>
      <c r="H47" s="41">
        <v>1</v>
      </c>
      <c r="I47" s="41">
        <v>13612.24830102126</v>
      </c>
      <c r="J47" s="61">
        <v>2</v>
      </c>
      <c r="K47" s="41">
        <v>67448.690331560341</v>
      </c>
      <c r="L47" s="41">
        <v>0</v>
      </c>
      <c r="M47" s="41">
        <v>0</v>
      </c>
      <c r="N47" s="62">
        <v>2</v>
      </c>
      <c r="O47" s="44">
        <v>67448.690331560341</v>
      </c>
      <c r="P47" s="41">
        <v>9</v>
      </c>
      <c r="Q47" s="41">
        <v>115851.15687095249</v>
      </c>
      <c r="R47" s="61">
        <v>1</v>
      </c>
      <c r="S47" s="41">
        <v>8847.9613956638186</v>
      </c>
      <c r="T47" s="41">
        <v>0</v>
      </c>
      <c r="U47" s="41">
        <v>0</v>
      </c>
      <c r="V47" s="41">
        <v>3</v>
      </c>
      <c r="W47" s="41">
        <v>137341.66402929355</v>
      </c>
      <c r="X47" s="62">
        <v>4</v>
      </c>
      <c r="Y47" s="44">
        <v>146189.62542495737</v>
      </c>
    </row>
    <row r="48" spans="2:25" x14ac:dyDescent="0.3">
      <c r="B48" s="131" t="s">
        <v>0</v>
      </c>
      <c r="C48" s="6" t="s">
        <v>31</v>
      </c>
      <c r="D48" s="36">
        <v>434</v>
      </c>
      <c r="E48" s="36">
        <v>127755.11800117746</v>
      </c>
      <c r="F48" s="57">
        <v>12</v>
      </c>
      <c r="G48" s="35">
        <v>3637.8733584479314</v>
      </c>
      <c r="H48" s="36">
        <v>0</v>
      </c>
      <c r="I48" s="36">
        <v>0</v>
      </c>
      <c r="J48" s="57">
        <v>11</v>
      </c>
      <c r="K48" s="37">
        <v>969.87269144776474</v>
      </c>
      <c r="L48" s="37">
        <v>22</v>
      </c>
      <c r="M48" s="37">
        <v>17454.305383984509</v>
      </c>
      <c r="N48" s="58">
        <v>33</v>
      </c>
      <c r="O48" s="42">
        <v>18424.178075432275</v>
      </c>
      <c r="P48" s="36">
        <v>363</v>
      </c>
      <c r="Q48" s="36">
        <v>85458.459467829161</v>
      </c>
      <c r="R48" s="57">
        <v>3</v>
      </c>
      <c r="S48" s="37">
        <v>1446.3013819835087</v>
      </c>
      <c r="T48" s="37">
        <v>9</v>
      </c>
      <c r="U48" s="37">
        <v>11781.400904533901</v>
      </c>
      <c r="V48" s="37">
        <v>14</v>
      </c>
      <c r="W48" s="37">
        <v>7006.9048129506928</v>
      </c>
      <c r="X48" s="58">
        <v>26</v>
      </c>
      <c r="Y48" s="42">
        <v>20234.607099468103</v>
      </c>
    </row>
    <row r="49" spans="2:25" x14ac:dyDescent="0.3">
      <c r="B49" s="131"/>
      <c r="C49" s="6" t="s">
        <v>1</v>
      </c>
      <c r="D49" s="36">
        <v>14</v>
      </c>
      <c r="E49" s="36">
        <v>40547.994847764021</v>
      </c>
      <c r="F49" s="57">
        <v>0</v>
      </c>
      <c r="G49" s="35">
        <v>0</v>
      </c>
      <c r="H49" s="36">
        <v>0</v>
      </c>
      <c r="I49" s="36">
        <v>0</v>
      </c>
      <c r="J49" s="57">
        <v>0</v>
      </c>
      <c r="K49" s="37">
        <v>0</v>
      </c>
      <c r="L49" s="37">
        <v>4</v>
      </c>
      <c r="M49" s="37">
        <v>12591.329678444665</v>
      </c>
      <c r="N49" s="58">
        <v>4</v>
      </c>
      <c r="O49" s="42">
        <v>12591.329678444665</v>
      </c>
      <c r="P49" s="36">
        <v>7</v>
      </c>
      <c r="Q49" s="36">
        <v>13663.804453247032</v>
      </c>
      <c r="R49" s="57">
        <v>0</v>
      </c>
      <c r="S49" s="37">
        <v>0</v>
      </c>
      <c r="T49" s="37">
        <v>3</v>
      </c>
      <c r="U49" s="37">
        <v>14292.860716072322</v>
      </c>
      <c r="V49" s="37">
        <v>0</v>
      </c>
      <c r="W49" s="37">
        <v>0</v>
      </c>
      <c r="X49" s="58">
        <v>3</v>
      </c>
      <c r="Y49" s="42">
        <v>14292.860716072322</v>
      </c>
    </row>
    <row r="50" spans="2:25" x14ac:dyDescent="0.3">
      <c r="B50" s="55"/>
      <c r="C50" s="33" t="s">
        <v>32</v>
      </c>
      <c r="D50" s="36">
        <v>0</v>
      </c>
      <c r="E50" s="36">
        <v>0</v>
      </c>
      <c r="F50" s="57">
        <v>0</v>
      </c>
      <c r="G50" s="35">
        <v>0</v>
      </c>
      <c r="H50" s="36">
        <v>0</v>
      </c>
      <c r="I50" s="36">
        <v>0</v>
      </c>
      <c r="J50" s="57">
        <v>0</v>
      </c>
      <c r="K50" s="37">
        <v>0</v>
      </c>
      <c r="L50" s="37">
        <v>0</v>
      </c>
      <c r="M50" s="37">
        <v>0</v>
      </c>
      <c r="N50" s="58">
        <v>0</v>
      </c>
      <c r="O50" s="42">
        <v>0</v>
      </c>
      <c r="P50" s="36">
        <v>0</v>
      </c>
      <c r="Q50" s="36">
        <v>0</v>
      </c>
      <c r="R50" s="5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58">
        <v>0</v>
      </c>
      <c r="Y50" s="42">
        <v>0</v>
      </c>
    </row>
    <row r="51" spans="2:25" x14ac:dyDescent="0.3">
      <c r="B51" s="56"/>
      <c r="C51" s="17" t="s">
        <v>33</v>
      </c>
      <c r="D51" s="41">
        <v>0</v>
      </c>
      <c r="E51" s="41">
        <v>0</v>
      </c>
      <c r="F51" s="61">
        <v>0</v>
      </c>
      <c r="G51" s="40">
        <v>0</v>
      </c>
      <c r="H51" s="41">
        <v>0</v>
      </c>
      <c r="I51" s="41">
        <v>0</v>
      </c>
      <c r="J51" s="61">
        <v>0</v>
      </c>
      <c r="K51" s="41">
        <v>0</v>
      </c>
      <c r="L51" s="41">
        <v>0</v>
      </c>
      <c r="M51" s="41">
        <v>0</v>
      </c>
      <c r="N51" s="62">
        <v>0</v>
      </c>
      <c r="O51" s="44">
        <v>0</v>
      </c>
      <c r="P51" s="41">
        <v>0</v>
      </c>
      <c r="Q51" s="41">
        <v>0</v>
      </c>
      <c r="R51" s="6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2">
        <v>0</v>
      </c>
      <c r="Y51" s="44">
        <v>0</v>
      </c>
    </row>
    <row r="52" spans="2:25" x14ac:dyDescent="0.3">
      <c r="C52" s="7" t="s">
        <v>4</v>
      </c>
      <c r="D52" s="64">
        <v>427078</v>
      </c>
      <c r="E52" s="64">
        <v>487058997.1329543</v>
      </c>
      <c r="F52" s="65">
        <v>1434</v>
      </c>
      <c r="G52" s="66">
        <v>6355911.8088295851</v>
      </c>
      <c r="H52" s="64">
        <v>16532</v>
      </c>
      <c r="I52" s="64">
        <v>23233608.286286</v>
      </c>
      <c r="J52" s="65">
        <v>23155</v>
      </c>
      <c r="K52" s="67">
        <v>45408920.114887379</v>
      </c>
      <c r="L52" s="67">
        <v>26714</v>
      </c>
      <c r="M52" s="67">
        <v>16953777.338329028</v>
      </c>
      <c r="N52" s="68">
        <v>49869</v>
      </c>
      <c r="O52" s="69">
        <v>62362697.453216441</v>
      </c>
      <c r="P52" s="64">
        <v>282576</v>
      </c>
      <c r="Q52" s="64">
        <v>312168142.33041698</v>
      </c>
      <c r="R52" s="65">
        <v>705</v>
      </c>
      <c r="S52" s="67">
        <v>1759203.1640309952</v>
      </c>
      <c r="T52" s="67">
        <v>35306</v>
      </c>
      <c r="U52" s="67">
        <v>23526182.925238125</v>
      </c>
      <c r="V52" s="67">
        <v>40656</v>
      </c>
      <c r="W52" s="67">
        <v>57653251.164936192</v>
      </c>
      <c r="X52" s="68">
        <v>76667</v>
      </c>
      <c r="Y52" s="69">
        <v>82938637.254205331</v>
      </c>
    </row>
    <row r="53" spans="2:25" s="15" customFormat="1" x14ac:dyDescent="0.3">
      <c r="C53" s="24" t="s">
        <v>49</v>
      </c>
      <c r="D53" s="70"/>
      <c r="E53" s="71">
        <v>19583.994346694126</v>
      </c>
      <c r="F53" s="72"/>
      <c r="G53" s="73">
        <v>255.56275864918857</v>
      </c>
      <c r="H53" s="70"/>
      <c r="I53" s="71">
        <v>934.19248183547245</v>
      </c>
      <c r="J53" s="72"/>
      <c r="K53" s="71">
        <v>1825.8322709449658</v>
      </c>
      <c r="L53" s="74"/>
      <c r="M53" s="71">
        <v>681.68883339262732</v>
      </c>
      <c r="N53" s="74"/>
      <c r="O53" s="73">
        <v>2507.5211043375944</v>
      </c>
      <c r="P53" s="70"/>
      <c r="Q53" s="71">
        <v>12551.865730032021</v>
      </c>
      <c r="R53" s="72"/>
      <c r="S53" s="71">
        <v>70.735218981418129</v>
      </c>
      <c r="T53" s="74"/>
      <c r="U53" s="71">
        <v>945.95651885963696</v>
      </c>
      <c r="V53" s="74"/>
      <c r="W53" s="71">
        <v>2318.160533998795</v>
      </c>
      <c r="X53" s="74"/>
      <c r="Y53" s="73">
        <v>3334.8522718398508</v>
      </c>
    </row>
    <row r="55" spans="2:25" x14ac:dyDescent="0.3">
      <c r="B55" s="6" t="s">
        <v>29</v>
      </c>
    </row>
    <row r="57" spans="2:25" x14ac:dyDescent="0.3">
      <c r="B57" s="6" t="s">
        <v>34</v>
      </c>
    </row>
    <row r="58" spans="2:25" x14ac:dyDescent="0.3">
      <c r="B58" s="6" t="s">
        <v>54</v>
      </c>
    </row>
    <row r="59" spans="2:25" x14ac:dyDescent="0.3">
      <c r="B59" s="6" t="s">
        <v>51</v>
      </c>
    </row>
    <row r="60" spans="2:25" x14ac:dyDescent="0.3">
      <c r="B60" s="6" t="s">
        <v>52</v>
      </c>
    </row>
    <row r="61" spans="2:25" x14ac:dyDescent="0.3">
      <c r="B61" s="6" t="s">
        <v>53</v>
      </c>
    </row>
    <row r="62" spans="2:25" ht="15" customHeight="1" x14ac:dyDescent="0.3">
      <c r="B62" s="101" t="s">
        <v>86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</row>
    <row r="63" spans="2:25" ht="15" customHeight="1" x14ac:dyDescent="0.3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</row>
    <row r="64" spans="2:25" x14ac:dyDescent="0.3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</row>
    <row r="65" spans="2:22" x14ac:dyDescent="0.3">
      <c r="B65" s="102" t="s">
        <v>35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</row>
    <row r="66" spans="2:22" x14ac:dyDescent="0.3">
      <c r="B66" s="103" t="s">
        <v>36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</row>
    <row r="67" spans="2:22" x14ac:dyDescent="0.3">
      <c r="B67" s="104" t="s">
        <v>37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</row>
    <row r="68" spans="2:22" x14ac:dyDescent="0.3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</row>
    <row r="69" spans="2:22" x14ac:dyDescent="0.3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</row>
    <row r="70" spans="2:22" x14ac:dyDescent="0.3">
      <c r="B70" s="104" t="s">
        <v>38</v>
      </c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</row>
    <row r="71" spans="2:22" x14ac:dyDescent="0.3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</row>
    <row r="72" spans="2:22" x14ac:dyDescent="0.3">
      <c r="B72" s="100" t="s">
        <v>39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</row>
    <row r="73" spans="2:22" x14ac:dyDescent="0.3">
      <c r="B73" s="105" t="s">
        <v>40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</row>
    <row r="74" spans="2:22" x14ac:dyDescent="0.3"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</row>
    <row r="75" spans="2:22" x14ac:dyDescent="0.3">
      <c r="B75" s="100" t="s">
        <v>41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2:22" x14ac:dyDescent="0.3">
      <c r="B76" s="100" t="s">
        <v>42</v>
      </c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2:22" x14ac:dyDescent="0.3">
      <c r="B77" s="100" t="s">
        <v>43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</row>
    <row r="78" spans="2:22" x14ac:dyDescent="0.3">
      <c r="B78" s="100" t="s">
        <v>44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</row>
    <row r="80" spans="2:22" x14ac:dyDescent="0.3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75"/>
      <c r="O80" s="75"/>
      <c r="P80" s="17"/>
      <c r="Q80" s="17"/>
      <c r="R80" s="17"/>
      <c r="S80" s="17"/>
      <c r="T80" s="17"/>
      <c r="U80" s="17"/>
      <c r="V80" s="17"/>
    </row>
    <row r="81" spans="2:2" x14ac:dyDescent="0.3">
      <c r="B81" s="33" t="s">
        <v>45</v>
      </c>
    </row>
    <row r="82" spans="2:2" x14ac:dyDescent="0.3">
      <c r="B82" s="23" t="str">
        <f>Indice!B15</f>
        <v>Información al: 26/03/2021</v>
      </c>
    </row>
    <row r="83" spans="2:2" x14ac:dyDescent="0.3">
      <c r="B83" s="6" t="s">
        <v>29</v>
      </c>
    </row>
    <row r="85" spans="2:2" x14ac:dyDescent="0.3">
      <c r="B85" s="6" t="str">
        <f>+Indice!B16</f>
        <v>Actualización: 06/04/2021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48:B49"/>
    <mergeCell ref="B44:B47"/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Francisco Javier Ormazábal Cáceres</cp:lastModifiedBy>
  <dcterms:created xsi:type="dcterms:W3CDTF">2020-05-27T13:45:00Z</dcterms:created>
  <dcterms:modified xsi:type="dcterms:W3CDTF">2021-04-09T13:12:23Z</dcterms:modified>
</cp:coreProperties>
</file>